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9180" windowHeight="5130" activeTab="0"/>
  </bookViews>
  <sheets>
    <sheet name="Hoja1" sheetId="1" r:id="rId1"/>
    <sheet name="AAS" sheetId="2" r:id="rId2"/>
    <sheet name="Hoja3" sheetId="3" r:id="rId3"/>
    <sheet name="Hoja4" sheetId="4" r:id="rId4"/>
    <sheet name="Hoja5" sheetId="5" r:id="rId5"/>
    <sheet name="Hoja6" sheetId="6" r:id="rId6"/>
    <sheet name="Hoja7" sheetId="7" r:id="rId7"/>
    <sheet name="Hoja8" sheetId="8" r:id="rId8"/>
    <sheet name="Hoja9" sheetId="9" r:id="rId9"/>
    <sheet name="Hoja10" sheetId="10" r:id="rId10"/>
    <sheet name="Hoja11" sheetId="11" r:id="rId11"/>
    <sheet name="Hoja12" sheetId="12" r:id="rId12"/>
    <sheet name="Hoja13" sheetId="13" r:id="rId13"/>
    <sheet name="Hoja14" sheetId="14" r:id="rId14"/>
    <sheet name="Hoja15" sheetId="15" r:id="rId15"/>
    <sheet name="Hoja16" sheetId="16" r:id="rId16"/>
  </sheets>
  <definedNames>
    <definedName name="_xlnm.Print_Area" localSheetId="0">'Hoja1'!$A$1:$P$50</definedName>
  </definedNames>
  <calcPr fullCalcOnLoad="1"/>
</workbook>
</file>

<file path=xl/sharedStrings.xml><?xml version="1.0" encoding="utf-8"?>
<sst xmlns="http://schemas.openxmlformats.org/spreadsheetml/2006/main" count="446" uniqueCount="96">
  <si>
    <t>AGRUPACIÓN ASTRONÓMICA DE SABADELL</t>
  </si>
  <si>
    <t>MEDICIONES DE MAGNITUD DE ESTRELLAS VARIABLES Y NOVAS</t>
  </si>
  <si>
    <t>Observador:  XAVIER BROS</t>
  </si>
  <si>
    <t>Instrucciones para registrar las observaciones ver nota al pie de página:</t>
  </si>
  <si>
    <t>(1)</t>
  </si>
  <si>
    <t>(2)</t>
  </si>
  <si>
    <t>(3)</t>
  </si>
  <si>
    <t>(4)</t>
  </si>
  <si>
    <t>(5)</t>
  </si>
  <si>
    <t>deje en blanco</t>
  </si>
  <si>
    <t>ESTRELLA</t>
  </si>
  <si>
    <t>HORA</t>
  </si>
  <si>
    <t>COMPARACION</t>
  </si>
  <si>
    <t>esta casilla</t>
  </si>
  <si>
    <t>VARIABLE</t>
  </si>
  <si>
    <t>Lugar Observación</t>
  </si>
  <si>
    <t>FECHA</t>
  </si>
  <si>
    <t>LOCAL</t>
  </si>
  <si>
    <t>TU</t>
  </si>
  <si>
    <t>Instrumento</t>
  </si>
  <si>
    <t>mag estrella A</t>
  </si>
  <si>
    <t>grados</t>
  </si>
  <si>
    <t>V</t>
  </si>
  <si>
    <t>mag. estrella B</t>
  </si>
  <si>
    <t>MAG.Estimada</t>
  </si>
  <si>
    <t>CM</t>
  </si>
  <si>
    <t>Cielo</t>
  </si>
  <si>
    <t>Notas</t>
  </si>
  <si>
    <t xml:space="preserve">AH HER </t>
  </si>
  <si>
    <t>CAP DE REC - LLES</t>
  </si>
  <si>
    <t>0H 40M</t>
  </si>
  <si>
    <t>22H 40M</t>
  </si>
  <si>
    <t>SC 250</t>
  </si>
  <si>
    <t>SABADELL</t>
  </si>
  <si>
    <t>22H 20M</t>
  </si>
  <si>
    <t>20H 20M</t>
  </si>
  <si>
    <t>SC 25O</t>
  </si>
  <si>
    <t>2 CL</t>
  </si>
  <si>
    <t>Comparacio dificil</t>
  </si>
  <si>
    <t>AH Her</t>
  </si>
  <si>
    <t>LA PERA</t>
  </si>
  <si>
    <t>23-30</t>
  </si>
  <si>
    <t>21-30</t>
  </si>
  <si>
    <t>Mesures dubtoses i disperses</t>
  </si>
  <si>
    <t>Estimacio</t>
  </si>
  <si>
    <t>23-10</t>
  </si>
  <si>
    <t>21-10</t>
  </si>
  <si>
    <t>22-45</t>
  </si>
  <si>
    <t>20-45</t>
  </si>
  <si>
    <t>23-17</t>
  </si>
  <si>
    <t>21-17</t>
  </si>
  <si>
    <t>22-40</t>
  </si>
  <si>
    <t>20-40</t>
  </si>
  <si>
    <t>Comparacions difícils per llums</t>
  </si>
  <si>
    <t>SU - PARCELA</t>
  </si>
  <si>
    <t>23-15</t>
  </si>
  <si>
    <t>21-15</t>
  </si>
  <si>
    <t>Mínim !!</t>
  </si>
  <si>
    <t>23-20</t>
  </si>
  <si>
    <t>21-20</t>
  </si>
  <si>
    <t>&lt; 12.8</t>
  </si>
  <si>
    <t>&lt;12.8</t>
  </si>
  <si>
    <t>No visible</t>
  </si>
  <si>
    <t>NOTA EXPLICATIVA: COMO REGISTRAR LAS MEDICIONES (Consulte la Monografía de Instrucciones para la Observación (III), Astrum Nº 118).</t>
  </si>
  <si>
    <t xml:space="preserve">(1): INSTRUMENTO: Indicar "SV" si la comparación se ha realizado a simple vista "P 10X50" si ha sido con unos prismáticos (en este caso serían de 10 aumentos y de 50mm de abertura). </t>
  </si>
  <si>
    <t>Según el mismo criterio "R 75" es un telescopio refractor, "T 200" uno reflector, "SC 250" un catadrióptico y "M 90" un Maksutov, indicándose a continuación la abertura en milímetros.</t>
  </si>
  <si>
    <t xml:space="preserve">(2): COMPARACION: siguiendo el método de Argelander, en el primer recuadro se indica la magnitud de la estrella de comparación que se observa más brillante que la variable (A). En el segundo recuadro </t>
  </si>
  <si>
    <t xml:space="preserve">indique los grados en que ha estimado la diferencia entre la estrella A y la variable según el baremo de Argelander que se especifica más abajo. Después del recuadro "V", indique los grados estimados </t>
  </si>
  <si>
    <t xml:space="preserve">según el mismo baremo, en que la variable es más brillante que la estrella de comparación "B". En el último recuadro se indica la magnitud de la estrella de comparación "B" que se ha observado </t>
  </si>
  <si>
    <t>más débil que la estrella variable. La comparación queda establecida de forma (mag. A) (grados) V (grados) (mag. B)</t>
  </si>
  <si>
    <t>GRADO 1</t>
  </si>
  <si>
    <t xml:space="preserve">La diferencia de brillo es de un grado cuando ambas estrellas parecen de igual brillo al primer golpe de vista, pero, después de un atento examen, parece, salvo raros instantes, que una es ligeramente más brillante. </t>
  </si>
  <si>
    <t>GRADO 2</t>
  </si>
  <si>
    <t xml:space="preserve">Es una diferencia de dos grados cuando ambas estrellas parecen de igual brillo aparente a la primera ojeada, pero, rapidamente y sin vacilación, observamos que una es más brillante que la otra. </t>
  </si>
  <si>
    <t>GRADO 3</t>
  </si>
  <si>
    <t>Se trata de tres grados cuando desde el primer momento se percibe una ligera pero clara diferencia de brillo entre ambos astros.</t>
  </si>
  <si>
    <t>GRADO 4</t>
  </si>
  <si>
    <t>Diremos que existe una diferencia de 4 grados cuando hay una notable diferencia de brillo entre las dos estrellas.</t>
  </si>
  <si>
    <t>GRADO 5</t>
  </si>
  <si>
    <t>Cinco grados implica una verdadera desproporción entre la luminosidad aparente de ambas estrellas.</t>
  </si>
  <si>
    <t>En caso de duda irresoluble entre dos grados podemos indicar mitades de grado:  A(3)V(1,5)B</t>
  </si>
  <si>
    <t>A partir del tercer grado el método pierde fiabilidad en la determinación de magnitud.</t>
  </si>
  <si>
    <t>(3): MAG. ESTIMADA: Indique la magnitud estimada de acuerdo con la formula siguiente, basada en la comparación anterior:</t>
  </si>
  <si>
    <t xml:space="preserve">mv=ma+(a/(a+b))x(mb-ma) Donde "mv" es la magnitud resultante estimada de la estrella variable; "ma" es la magnitud de la estrella más brillante; "mb" es la magnitud de la estrella más débil. </t>
  </si>
  <si>
    <t>a" y "b" son la estimación en grados según la comparación efectuada: ma(a)V(b)mb</t>
  </si>
  <si>
    <t>Si se rellena este registro de observaciones mediante una hoja de EXCEL proporcionada por la Agrupación Astronómica de Sabadell, la magnitud se calcula automaticamente</t>
  </si>
  <si>
    <t xml:space="preserve">(4): CM: Es la calidad que otorgamos a la medición, de acuerdo con el baremo siguiente: "1": comparación muy precisa, sin ninguna duda; "2": comparación mediana, regular; "3": comparación dudosa. </t>
  </si>
  <si>
    <t>(5): CIELO: indicar el estado del cielo: "N": nubes, "CL": claro de luna, "H": medición efectuada a baja altura sobre el horizonte, "1" Mala transparencia, "2" Transparencia mediana, "3" Buena transparencia</t>
  </si>
  <si>
    <t>Observador:  XBC</t>
  </si>
  <si>
    <t>xbro</t>
  </si>
  <si>
    <t>mflo</t>
  </si>
  <si>
    <t>&lt;</t>
  </si>
  <si>
    <t>clab</t>
  </si>
  <si>
    <t>*</t>
  </si>
  <si>
    <t>aard</t>
  </si>
  <si>
    <t>RC</t>
  </si>
</sst>
</file>

<file path=xl/styles.xml><?xml version="1.0" encoding="utf-8"?>
<styleSheet xmlns="http://schemas.openxmlformats.org/spreadsheetml/2006/main">
  <numFmts count="18">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0.0"/>
    <numFmt numFmtId="173" formatCode="0.000"/>
  </numFmts>
  <fonts count="14">
    <font>
      <sz val="10"/>
      <name val="Arial"/>
      <family val="0"/>
    </font>
    <font>
      <b/>
      <sz val="10"/>
      <name val="Arial"/>
      <family val="0"/>
    </font>
    <font>
      <i/>
      <sz val="10"/>
      <name val="Arial"/>
      <family val="0"/>
    </font>
    <font>
      <b/>
      <i/>
      <sz val="10"/>
      <name val="Arial"/>
      <family val="0"/>
    </font>
    <font>
      <b/>
      <i/>
      <sz val="14"/>
      <name val="MS Sans Serif"/>
      <family val="0"/>
    </font>
    <font>
      <b/>
      <sz val="24"/>
      <name val="MS Sans Serif"/>
      <family val="0"/>
    </font>
    <font>
      <b/>
      <sz val="12"/>
      <name val="MS Sans Serif"/>
      <family val="0"/>
    </font>
    <font>
      <b/>
      <sz val="10"/>
      <name val="MS Sans Serif"/>
      <family val="0"/>
    </font>
    <font>
      <b/>
      <sz val="7"/>
      <name val="MS Sans Serif"/>
      <family val="0"/>
    </font>
    <font>
      <sz val="10"/>
      <name val="MS Sans Serif"/>
      <family val="0"/>
    </font>
    <font>
      <b/>
      <sz val="8"/>
      <name val="MS Sans Serif"/>
      <family val="0"/>
    </font>
    <font>
      <sz val="8"/>
      <name val="MS Sans Serif"/>
      <family val="0"/>
    </font>
    <font>
      <sz val="8"/>
      <name val="Arial"/>
      <family val="0"/>
    </font>
    <font>
      <b/>
      <sz val="8"/>
      <name val="Arial"/>
      <family val="0"/>
    </font>
  </fonts>
  <fills count="2">
    <fill>
      <patternFill/>
    </fill>
    <fill>
      <patternFill patternType="gray125"/>
    </fill>
  </fills>
  <borders count="24">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color indexed="63"/>
      </top>
      <bottom style="thin"/>
    </border>
    <border>
      <left>
        <color indexed="63"/>
      </left>
      <right style="thin"/>
      <top>
        <color indexed="63"/>
      </top>
      <bottom style="thin"/>
    </border>
    <border>
      <left style="thick"/>
      <right style="thin"/>
      <top>
        <color indexed="63"/>
      </top>
      <bottom style="thick"/>
    </border>
    <border>
      <left>
        <color indexed="63"/>
      </left>
      <right style="thin"/>
      <top>
        <color indexed="63"/>
      </top>
      <bottom style="thick"/>
    </border>
    <border>
      <left>
        <color indexed="63"/>
      </left>
      <right style="thick"/>
      <top>
        <color indexed="63"/>
      </top>
      <bottom style="thick"/>
    </border>
    <border>
      <left style="thick"/>
      <right style="thick"/>
      <top style="thick"/>
      <bottom style="thick"/>
    </border>
    <border>
      <left style="thick"/>
      <right style="thin"/>
      <top style="thick"/>
      <bottom style="thin"/>
    </border>
    <border>
      <left>
        <color indexed="63"/>
      </left>
      <right style="thin"/>
      <top style="thick"/>
      <bottom style="thin"/>
    </border>
    <border>
      <left>
        <color indexed="63"/>
      </left>
      <right style="thick"/>
      <top style="thick"/>
      <bottom style="thin"/>
    </border>
    <border>
      <left style="thin"/>
      <right style="thick"/>
      <top style="thin"/>
      <bottom style="thin"/>
    </border>
    <border>
      <left style="thick"/>
      <right style="thin"/>
      <top>
        <color indexed="63"/>
      </top>
      <bottom style="thin"/>
    </border>
    <border>
      <left>
        <color indexed="63"/>
      </left>
      <right style="thick"/>
      <top>
        <color indexed="63"/>
      </top>
      <bottom style="thin"/>
    </border>
    <border>
      <left style="thick"/>
      <right style="thick"/>
      <top style="thin"/>
      <bottom style="thin"/>
    </border>
    <border>
      <left style="thick"/>
      <right style="thick"/>
      <top>
        <color indexed="63"/>
      </top>
      <bottom style="thin"/>
    </border>
    <border>
      <left>
        <color indexed="63"/>
      </left>
      <right style="thick"/>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4" fillId="0" borderId="0" xfId="0" applyFont="1" applyAlignment="1" quotePrefix="1">
      <alignment horizontal="left"/>
    </xf>
    <xf numFmtId="2" fontId="0" fillId="0" borderId="0" xfId="0" applyNumberFormat="1" applyAlignment="1">
      <alignment/>
    </xf>
    <xf numFmtId="0" fontId="5" fillId="0" borderId="0" xfId="0" applyFont="1" applyAlignment="1" quotePrefix="1">
      <alignment horizontal="left"/>
    </xf>
    <xf numFmtId="0" fontId="6" fillId="0" borderId="0" xfId="0" applyFont="1" applyAlignment="1" quotePrefix="1">
      <alignment horizontal="left"/>
    </xf>
    <xf numFmtId="0" fontId="0" fillId="0" borderId="0" xfId="0" applyAlignment="1">
      <alignment horizontal="center"/>
    </xf>
    <xf numFmtId="2" fontId="7" fillId="0" borderId="0" xfId="0" applyNumberFormat="1" applyFont="1" applyAlignment="1">
      <alignment/>
    </xf>
    <xf numFmtId="0" fontId="8" fillId="0" borderId="0" xfId="0" applyFont="1" applyAlignment="1" quotePrefix="1">
      <alignment horizontal="left"/>
    </xf>
    <xf numFmtId="0" fontId="0" fillId="0" borderId="1" xfId="0" applyBorder="1" applyAlignment="1" quotePrefix="1">
      <alignment horizontal="center"/>
    </xf>
    <xf numFmtId="0" fontId="0" fillId="0" borderId="2" xfId="0" applyBorder="1" applyAlignment="1" quotePrefix="1">
      <alignment horizontal="center"/>
    </xf>
    <xf numFmtId="2" fontId="0" fillId="0" borderId="2" xfId="0" applyNumberFormat="1" applyBorder="1" applyAlignment="1" quotePrefix="1">
      <alignment horizontal="centerContinuous"/>
    </xf>
    <xf numFmtId="0" fontId="0" fillId="0" borderId="2" xfId="0" applyBorder="1" applyAlignment="1">
      <alignment horizontal="centerContinuous"/>
    </xf>
    <xf numFmtId="2" fontId="0" fillId="0" borderId="2" xfId="0" applyNumberFormat="1" applyBorder="1" applyAlignment="1">
      <alignment horizontal="centerContinuous"/>
    </xf>
    <xf numFmtId="2" fontId="0" fillId="0" borderId="3" xfId="0" applyNumberFormat="1" applyBorder="1" applyAlignment="1" quotePrefix="1">
      <alignment horizontal="center"/>
    </xf>
    <xf numFmtId="2" fontId="9" fillId="0" borderId="1" xfId="0" applyNumberFormat="1" applyFont="1" applyBorder="1" applyAlignment="1" quotePrefix="1">
      <alignment horizontal="center"/>
    </xf>
    <xf numFmtId="2" fontId="10" fillId="0" borderId="0" xfId="0" applyNumberFormat="1" applyFont="1" applyAlignment="1">
      <alignment horizontal="center"/>
    </xf>
    <xf numFmtId="0" fontId="10" fillId="0" borderId="4" xfId="0" applyFont="1" applyBorder="1" applyAlignment="1">
      <alignment horizontal="center"/>
    </xf>
    <xf numFmtId="0" fontId="10" fillId="0" borderId="0" xfId="0" applyFont="1" applyAlignment="1">
      <alignment horizontal="center"/>
    </xf>
    <xf numFmtId="0" fontId="10" fillId="0" borderId="5" xfId="0" applyFont="1" applyBorder="1" applyAlignment="1">
      <alignment horizontal="center"/>
    </xf>
    <xf numFmtId="0" fontId="10" fillId="0" borderId="0" xfId="0" applyFont="1" applyAlignment="1">
      <alignment/>
    </xf>
    <xf numFmtId="2" fontId="10" fillId="0" borderId="6" xfId="0" applyNumberFormat="1" applyFont="1" applyBorder="1" applyAlignment="1">
      <alignment horizontal="centerContinuous"/>
    </xf>
    <xf numFmtId="0" fontId="10" fillId="0" borderId="7" xfId="0" applyFont="1" applyBorder="1" applyAlignment="1">
      <alignment horizontal="centerContinuous"/>
    </xf>
    <xf numFmtId="2" fontId="10" fillId="0" borderId="8" xfId="0" applyNumberFormat="1" applyFont="1" applyBorder="1" applyAlignment="1">
      <alignment horizontal="centerContinuous"/>
    </xf>
    <xf numFmtId="2" fontId="10" fillId="0" borderId="0" xfId="0" applyNumberFormat="1" applyFont="1" applyAlignment="1">
      <alignment/>
    </xf>
    <xf numFmtId="0" fontId="10" fillId="0" borderId="9" xfId="0" applyFont="1" applyBorder="1" applyAlignment="1">
      <alignment horizontal="center"/>
    </xf>
    <xf numFmtId="0" fontId="10" fillId="0" borderId="2" xfId="0" applyFont="1" applyBorder="1" applyAlignment="1" quotePrefix="1">
      <alignment horizontal="center"/>
    </xf>
    <xf numFmtId="0" fontId="10" fillId="0" borderId="2" xfId="0" applyFont="1" applyBorder="1" applyAlignment="1">
      <alignment horizontal="center"/>
    </xf>
    <xf numFmtId="0" fontId="10" fillId="0" borderId="10" xfId="0" applyFont="1" applyBorder="1" applyAlignment="1">
      <alignment horizontal="center"/>
    </xf>
    <xf numFmtId="2" fontId="10" fillId="0" borderId="11" xfId="0" applyNumberFormat="1" applyFont="1" applyBorder="1" applyAlignment="1" quotePrefix="1">
      <alignment horizontal="center"/>
    </xf>
    <xf numFmtId="0" fontId="10" fillId="0" borderId="12" xfId="0" applyFont="1" applyBorder="1" applyAlignment="1">
      <alignment horizontal="center"/>
    </xf>
    <xf numFmtId="2" fontId="10" fillId="0" borderId="13" xfId="0" applyNumberFormat="1" applyFont="1" applyBorder="1" applyAlignment="1">
      <alignment horizontal="center"/>
    </xf>
    <xf numFmtId="2" fontId="10" fillId="0" borderId="14" xfId="0" applyNumberFormat="1" applyFont="1" applyBorder="1" applyAlignment="1">
      <alignment horizontal="center"/>
    </xf>
    <xf numFmtId="2" fontId="10" fillId="0" borderId="3" xfId="0" applyNumberFormat="1" applyFont="1" applyBorder="1" applyAlignment="1">
      <alignment horizontal="center"/>
    </xf>
    <xf numFmtId="0" fontId="0" fillId="0" borderId="3" xfId="0" applyBorder="1" applyAlignment="1">
      <alignment/>
    </xf>
    <xf numFmtId="0" fontId="0" fillId="0" borderId="2" xfId="0" applyBorder="1" applyAlignment="1">
      <alignment/>
    </xf>
    <xf numFmtId="2" fontId="0" fillId="0" borderId="15" xfId="0" applyNumberFormat="1" applyBorder="1" applyAlignment="1">
      <alignment/>
    </xf>
    <xf numFmtId="0" fontId="0" fillId="0" borderId="16" xfId="0" applyBorder="1" applyAlignment="1">
      <alignment/>
    </xf>
    <xf numFmtId="2" fontId="0" fillId="0" borderId="17" xfId="0" applyNumberFormat="1" applyBorder="1" applyAlignment="1">
      <alignment/>
    </xf>
    <xf numFmtId="2" fontId="0" fillId="0" borderId="18" xfId="0" applyNumberFormat="1" applyBorder="1" applyAlignment="1">
      <alignment/>
    </xf>
    <xf numFmtId="2" fontId="7" fillId="0" borderId="3" xfId="0" applyNumberFormat="1" applyFont="1" applyBorder="1" applyAlignment="1">
      <alignment/>
    </xf>
    <xf numFmtId="0" fontId="0" fillId="0" borderId="2" xfId="0" applyBorder="1" applyAlignment="1">
      <alignment horizontal="center"/>
    </xf>
    <xf numFmtId="0" fontId="0" fillId="0" borderId="9" xfId="0" applyBorder="1" applyAlignment="1">
      <alignment/>
    </xf>
    <xf numFmtId="0" fontId="0" fillId="0" borderId="10" xfId="0" applyBorder="1" applyAlignment="1">
      <alignment/>
    </xf>
    <xf numFmtId="14" fontId="0" fillId="0" borderId="10" xfId="0" applyNumberFormat="1" applyBorder="1" applyAlignment="1">
      <alignment/>
    </xf>
    <xf numFmtId="2" fontId="0" fillId="0" borderId="19" xfId="0" applyNumberFormat="1" applyBorder="1" applyAlignment="1">
      <alignment/>
    </xf>
    <xf numFmtId="2" fontId="0" fillId="0" borderId="20" xfId="0" applyNumberFormat="1" applyBorder="1" applyAlignment="1">
      <alignment/>
    </xf>
    <xf numFmtId="2" fontId="7" fillId="0" borderId="9" xfId="0" applyNumberFormat="1" applyFont="1" applyBorder="1" applyAlignment="1">
      <alignment/>
    </xf>
    <xf numFmtId="0" fontId="0" fillId="0" borderId="10" xfId="0" applyBorder="1" applyAlignment="1">
      <alignment horizontal="center"/>
    </xf>
    <xf numFmtId="0" fontId="0" fillId="0" borderId="10" xfId="0" applyBorder="1" applyAlignment="1" quotePrefix="1">
      <alignment horizontal="center"/>
    </xf>
    <xf numFmtId="172" fontId="7" fillId="0" borderId="9" xfId="0" applyNumberFormat="1" applyFont="1" applyBorder="1" applyAlignment="1">
      <alignment/>
    </xf>
    <xf numFmtId="2" fontId="9" fillId="0" borderId="9" xfId="0" applyNumberFormat="1" applyFont="1" applyBorder="1" applyAlignment="1">
      <alignment/>
    </xf>
    <xf numFmtId="2" fontId="0" fillId="0" borderId="21" xfId="0" applyNumberFormat="1" applyBorder="1" applyAlignment="1">
      <alignment/>
    </xf>
    <xf numFmtId="2" fontId="0" fillId="0" borderId="22" xfId="0" applyNumberFormat="1" applyBorder="1" applyAlignment="1">
      <alignment/>
    </xf>
    <xf numFmtId="0" fontId="11" fillId="0" borderId="0" xfId="0" applyFont="1" applyAlignment="1">
      <alignment/>
    </xf>
    <xf numFmtId="0" fontId="7" fillId="0" borderId="0" xfId="0" applyFont="1" applyAlignment="1" quotePrefix="1">
      <alignment horizontal="left"/>
    </xf>
    <xf numFmtId="2" fontId="11" fillId="0" borderId="0" xfId="0" applyNumberFormat="1" applyFont="1" applyAlignment="1">
      <alignment/>
    </xf>
    <xf numFmtId="0" fontId="10" fillId="0" borderId="0" xfId="0" applyFont="1" applyAlignment="1" quotePrefix="1">
      <alignment horizontal="left"/>
    </xf>
    <xf numFmtId="173" fontId="9" fillId="0" borderId="9" xfId="0" applyNumberFormat="1" applyFont="1" applyBorder="1" applyAlignment="1">
      <alignment/>
    </xf>
    <xf numFmtId="0" fontId="0" fillId="0" borderId="10" xfId="0" applyBorder="1" applyAlignment="1" quotePrefix="1">
      <alignment horizontal="left"/>
    </xf>
    <xf numFmtId="2" fontId="7" fillId="0" borderId="9" xfId="0" applyNumberFormat="1" applyFont="1" applyBorder="1" applyAlignment="1">
      <alignment horizontal="right"/>
    </xf>
    <xf numFmtId="16" fontId="0" fillId="0" borderId="10" xfId="0" applyNumberFormat="1" applyBorder="1" applyAlignment="1" quotePrefix="1">
      <alignment horizontal="left"/>
    </xf>
    <xf numFmtId="16" fontId="0" fillId="0" borderId="10" xfId="0" applyNumberFormat="1" applyBorder="1" applyAlignment="1">
      <alignment horizontal="left"/>
    </xf>
    <xf numFmtId="0" fontId="0" fillId="0" borderId="10" xfId="0" applyBorder="1" applyAlignment="1">
      <alignment horizontal="left"/>
    </xf>
    <xf numFmtId="2" fontId="0" fillId="0" borderId="23" xfId="0" applyNumberFormat="1" applyBorder="1" applyAlignment="1">
      <alignment/>
    </xf>
    <xf numFmtId="2" fontId="1" fillId="0" borderId="0" xfId="0" applyNumberFormat="1" applyFont="1" applyAlignment="1">
      <alignment horizontal="right"/>
    </xf>
    <xf numFmtId="2" fontId="7" fillId="0" borderId="0" xfId="0" applyNumberFormat="1" applyFont="1" applyAlignment="1">
      <alignment horizontal="right"/>
    </xf>
    <xf numFmtId="2" fontId="7" fillId="0" borderId="1" xfId="0" applyNumberFormat="1" applyFont="1" applyBorder="1" applyAlignment="1" quotePrefix="1">
      <alignment horizontal="right"/>
    </xf>
    <xf numFmtId="2" fontId="10" fillId="0" borderId="0" xfId="0" applyNumberFormat="1" applyFont="1" applyAlignment="1">
      <alignment horizontal="right"/>
    </xf>
    <xf numFmtId="2" fontId="10" fillId="0" borderId="3" xfId="0" applyNumberFormat="1" applyFont="1" applyBorder="1" applyAlignment="1">
      <alignment horizontal="right"/>
    </xf>
    <xf numFmtId="2" fontId="7" fillId="0" borderId="3"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AH HERCULI</a:t>
            </a:r>
          </a:p>
        </c:rich>
      </c:tx>
      <c:layout/>
      <c:spPr>
        <a:noFill/>
        <a:ln>
          <a:noFill/>
        </a:ln>
      </c:spPr>
    </c:title>
    <c:plotArea>
      <c:layout>
        <c:manualLayout>
          <c:xMode val="edge"/>
          <c:yMode val="edge"/>
          <c:x val="0.062"/>
          <c:y val="0.0975"/>
          <c:w val="0.9065"/>
          <c:h val="0.817"/>
        </c:manualLayout>
      </c:layout>
      <c:scatterChart>
        <c:scatterStyle val="lineMarker"/>
        <c:varyColors val="0"/>
        <c:ser>
          <c:idx val="0"/>
          <c:order val="0"/>
          <c:tx>
            <c:strRef>
              <c:f>AAS!$N$10:$N$11</c:f>
              <c:strCache>
                <c:ptCount val="1"/>
                <c:pt idx="0">
                  <c:v>#¡DIV/0!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dPt>
            <c:idx val="6"/>
            <c:spPr>
              <a:ln w="3175">
                <a:noFill/>
              </a:ln>
            </c:spPr>
            <c:marker>
              <c:symbol val="dot"/>
              <c:size val="5"/>
              <c:spPr>
                <a:solidFill>
                  <a:srgbClr val="FF0000"/>
                </a:solidFill>
                <a:ln>
                  <a:solidFill>
                    <a:srgbClr val="993366"/>
                  </a:solidFill>
                </a:ln>
              </c:spPr>
            </c:marker>
          </c:dPt>
          <c:dPt>
            <c:idx val="9"/>
            <c:spPr>
              <a:ln w="3175">
                <a:noFill/>
              </a:ln>
            </c:spPr>
            <c:marker>
              <c:symbol val="dot"/>
              <c:size val="5"/>
              <c:spPr>
                <a:solidFill>
                  <a:srgbClr val="FF0000"/>
                </a:solidFill>
                <a:ln>
                  <a:solidFill>
                    <a:srgbClr val="993366"/>
                  </a:solidFill>
                </a:ln>
              </c:spPr>
            </c:marker>
          </c:dPt>
          <c:dPt>
            <c:idx val="31"/>
            <c:spPr>
              <a:ln w="3175">
                <a:noFill/>
              </a:ln>
            </c:spPr>
            <c:marker>
              <c:symbol val="dot"/>
              <c:size val="5"/>
              <c:spPr>
                <a:solidFill>
                  <a:srgbClr val="FF0000"/>
                </a:solidFill>
                <a:ln>
                  <a:solidFill>
                    <a:srgbClr val="993366"/>
                  </a:solidFill>
                </a:ln>
              </c:spPr>
            </c:marker>
          </c:dPt>
          <c:dPt>
            <c:idx val="32"/>
            <c:spPr>
              <a:ln w="3175">
                <a:noFill/>
              </a:ln>
            </c:spPr>
            <c:marker>
              <c:symbol val="dot"/>
              <c:size val="5"/>
              <c:spPr>
                <a:solidFill>
                  <a:srgbClr val="FF0000"/>
                </a:solidFill>
                <a:ln>
                  <a:solidFill>
                    <a:srgbClr val="993366"/>
                  </a:solidFill>
                </a:ln>
              </c:spPr>
            </c:marker>
          </c:dPt>
          <c:dPt>
            <c:idx val="33"/>
            <c:spPr>
              <a:ln w="3175">
                <a:noFill/>
              </a:ln>
            </c:spPr>
            <c:marker>
              <c:symbol val="dot"/>
              <c:size val="5"/>
              <c:spPr>
                <a:solidFill>
                  <a:srgbClr val="FF0000"/>
                </a:solidFill>
                <a:ln>
                  <a:solidFill>
                    <a:srgbClr val="993366"/>
                  </a:solidFill>
                </a:ln>
              </c:spPr>
            </c:marker>
          </c:dPt>
          <c:dPt>
            <c:idx val="36"/>
            <c:spPr>
              <a:ln w="3175">
                <a:noFill/>
              </a:ln>
            </c:spPr>
            <c:marker>
              <c:symbol val="dot"/>
              <c:size val="5"/>
              <c:spPr>
                <a:solidFill>
                  <a:srgbClr val="FF0000"/>
                </a:solidFill>
                <a:ln>
                  <a:solidFill>
                    <a:srgbClr val="993366"/>
                  </a:solidFill>
                </a:ln>
              </c:spPr>
            </c:marker>
          </c:dPt>
          <c:dPt>
            <c:idx val="37"/>
            <c:spPr>
              <a:ln w="3175">
                <a:noFill/>
              </a:ln>
            </c:spPr>
            <c:marker>
              <c:symbol val="dot"/>
              <c:size val="5"/>
              <c:spPr>
                <a:solidFill>
                  <a:srgbClr val="FF0000"/>
                </a:solidFill>
                <a:ln>
                  <a:solidFill>
                    <a:srgbClr val="993366"/>
                  </a:solidFill>
                </a:ln>
              </c:spPr>
            </c:marker>
          </c:dPt>
          <c:dPt>
            <c:idx val="42"/>
            <c:spPr>
              <a:ln w="3175">
                <a:noFill/>
              </a:ln>
            </c:spPr>
            <c:marker>
              <c:symbol val="dot"/>
              <c:size val="5"/>
              <c:spPr>
                <a:solidFill>
                  <a:srgbClr val="FF0000"/>
                </a:solidFill>
                <a:ln>
                  <a:solidFill>
                    <a:srgbClr val="993366"/>
                  </a:solidFill>
                </a:ln>
              </c:spPr>
            </c:marker>
          </c:dPt>
          <c:dPt>
            <c:idx val="45"/>
            <c:spPr>
              <a:ln w="3175">
                <a:noFill/>
              </a:ln>
            </c:spPr>
            <c:marker>
              <c:symbol val="dot"/>
              <c:size val="5"/>
              <c:spPr>
                <a:solidFill>
                  <a:srgbClr val="FF0000"/>
                </a:solidFill>
                <a:ln>
                  <a:solidFill>
                    <a:srgbClr val="993366"/>
                  </a:solidFill>
                </a:ln>
              </c:spPr>
            </c:marker>
          </c:dPt>
          <c:dPt>
            <c:idx val="46"/>
            <c:spPr>
              <a:ln w="3175">
                <a:noFill/>
              </a:ln>
            </c:spPr>
            <c:marker>
              <c:symbol val="dot"/>
              <c:size val="5"/>
              <c:spPr>
                <a:solidFill>
                  <a:srgbClr val="FF0000"/>
                </a:solidFill>
                <a:ln>
                  <a:solidFill>
                    <a:srgbClr val="993366"/>
                  </a:solidFill>
                </a:ln>
              </c:spPr>
            </c:marker>
          </c:dPt>
          <c:dPt>
            <c:idx val="47"/>
            <c:spPr>
              <a:ln w="3175">
                <a:noFill/>
              </a:ln>
            </c:spPr>
            <c:marker>
              <c:symbol val="dot"/>
              <c:size val="5"/>
              <c:spPr>
                <a:solidFill>
                  <a:srgbClr val="FF0000"/>
                </a:solidFill>
                <a:ln>
                  <a:solidFill>
                    <a:srgbClr val="993366"/>
                  </a:solidFill>
                </a:ln>
              </c:spPr>
            </c:marker>
          </c:dPt>
          <c:dPt>
            <c:idx val="51"/>
            <c:spPr>
              <a:ln w="3175">
                <a:noFill/>
              </a:ln>
            </c:spPr>
            <c:marker>
              <c:size val="5"/>
              <c:spPr>
                <a:solidFill>
                  <a:srgbClr val="FF0000"/>
                </a:solidFill>
                <a:ln>
                  <a:solidFill>
                    <a:srgbClr val="FF0000"/>
                  </a:solidFill>
                </a:ln>
              </c:spPr>
            </c:marker>
          </c:dPt>
          <c:dPt>
            <c:idx val="52"/>
            <c:spPr>
              <a:ln w="3175">
                <a:noFill/>
              </a:ln>
            </c:spPr>
            <c:marker>
              <c:symbol val="dot"/>
              <c:size val="5"/>
              <c:spPr>
                <a:solidFill>
                  <a:srgbClr val="FF0000"/>
                </a:solidFill>
                <a:ln>
                  <a:solidFill>
                    <a:srgbClr val="993366"/>
                  </a:solidFill>
                </a:ln>
              </c:spPr>
            </c:marker>
          </c:dPt>
          <c:dPt>
            <c:idx val="53"/>
            <c:spPr>
              <a:ln w="3175">
                <a:noFill/>
              </a:ln>
            </c:spPr>
            <c:marker>
              <c:symbol val="dot"/>
              <c:size val="5"/>
              <c:spPr>
                <a:solidFill>
                  <a:srgbClr val="FF0000"/>
                </a:solidFill>
                <a:ln>
                  <a:solidFill>
                    <a:srgbClr val="993366"/>
                  </a:solidFill>
                </a:ln>
              </c:spPr>
            </c:marker>
          </c:dPt>
          <c:xVal>
            <c:strRef>
              <c:f>AAS!$M$12:$M$71</c:f>
              <c:strCache/>
            </c:strRef>
          </c:xVal>
          <c:yVal>
            <c:numRef>
              <c:f>AAS!$N$12:$N$71</c:f>
              <c:numCache/>
            </c:numRef>
          </c:yVal>
          <c:smooth val="0"/>
        </c:ser>
        <c:axId val="11937962"/>
        <c:axId val="40332795"/>
      </c:scatterChart>
      <c:valAx>
        <c:axId val="11937962"/>
        <c:scaling>
          <c:orientation val="minMax"/>
          <c:min val="37091"/>
        </c:scaling>
        <c:axPos val="t"/>
        <c:title>
          <c:tx>
            <c:rich>
              <a:bodyPr vert="horz" rot="0" anchor="ctr"/>
              <a:lstStyle/>
              <a:p>
                <a:pPr algn="ctr">
                  <a:defRPr/>
                </a:pPr>
                <a:r>
                  <a:rPr lang="en-US" cap="none" sz="800" b="1" i="0" u="none" baseline="0">
                    <a:latin typeface="Arial"/>
                    <a:ea typeface="Arial"/>
                    <a:cs typeface="Arial"/>
                  </a:rPr>
                  <a:t>Fecha de observación</a:t>
                </a:r>
              </a:p>
            </c:rich>
          </c:tx>
          <c:layout/>
          <c:overlay val="0"/>
          <c:spPr>
            <a:noFill/>
            <a:ln>
              <a:noFill/>
            </a:ln>
          </c:spPr>
        </c:title>
        <c:delete val="0"/>
        <c:numFmt formatCode="General" sourceLinked="1"/>
        <c:majorTickMark val="in"/>
        <c:minorTickMark val="none"/>
        <c:tickLblPos val="nextTo"/>
        <c:crossAx val="40332795"/>
        <c:crosses val="max"/>
        <c:crossBetween val="midCat"/>
        <c:dispUnits/>
        <c:majorUnit val="10"/>
      </c:valAx>
      <c:valAx>
        <c:axId val="40332795"/>
        <c:scaling>
          <c:orientation val="maxMin"/>
          <c:max val="15"/>
          <c:min val="10"/>
        </c:scaling>
        <c:axPos val="l"/>
        <c:title>
          <c:tx>
            <c:rich>
              <a:bodyPr vert="horz" rot="-5400000" anchor="ctr"/>
              <a:lstStyle/>
              <a:p>
                <a:pPr algn="ctr">
                  <a:defRPr/>
                </a:pPr>
                <a:r>
                  <a:rPr lang="en-US" cap="none" sz="800" b="1" i="0" u="none" baseline="0">
                    <a:latin typeface="Arial"/>
                    <a:ea typeface="Arial"/>
                    <a:cs typeface="Arial"/>
                  </a:rPr>
                  <a:t>Magnitud visual</a:t>
                </a:r>
              </a:p>
            </c:rich>
          </c:tx>
          <c:layout/>
          <c:overlay val="0"/>
          <c:spPr>
            <a:noFill/>
            <a:ln>
              <a:noFill/>
            </a:ln>
          </c:spPr>
        </c:title>
        <c:delete val="0"/>
        <c:numFmt formatCode="0.0" sourceLinked="0"/>
        <c:majorTickMark val="in"/>
        <c:minorTickMark val="none"/>
        <c:tickLblPos val="nextTo"/>
        <c:crossAx val="11937962"/>
        <c:crosses val="max"/>
        <c:crossBetween val="midCat"/>
        <c:dispUnits/>
        <c:majorUnit val="1"/>
      </c:valAx>
      <c:spPr>
        <a:solidFill>
          <a:srgbClr val="FFFF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56</xdr:row>
      <xdr:rowOff>152400</xdr:rowOff>
    </xdr:from>
    <xdr:to>
      <xdr:col>24</xdr:col>
      <xdr:colOff>647700</xdr:colOff>
      <xdr:row>76</xdr:row>
      <xdr:rowOff>123825</xdr:rowOff>
    </xdr:to>
    <xdr:graphicFrame>
      <xdr:nvGraphicFramePr>
        <xdr:cNvPr id="1" name="Chart 1"/>
        <xdr:cNvGraphicFramePr/>
      </xdr:nvGraphicFramePr>
      <xdr:xfrm>
        <a:off x="14468475" y="9629775"/>
        <a:ext cx="500062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92"/>
  <sheetViews>
    <sheetView tabSelected="1" workbookViewId="0" topLeftCell="A1">
      <selection activeCell="A1" sqref="A1:P50"/>
    </sheetView>
  </sheetViews>
  <sheetFormatPr defaultColWidth="11.421875" defaultRowHeight="12.75"/>
  <cols>
    <col min="1" max="1" width="16.28125" style="0" customWidth="1"/>
    <col min="2" max="2" width="18.140625" style="0" customWidth="1"/>
    <col min="3" max="3" width="10.421875" style="0" customWidth="1"/>
    <col min="4" max="4" width="8.7109375" style="0" customWidth="1"/>
    <col min="5" max="5" width="8.421875" style="0" customWidth="1"/>
    <col min="6" max="6" width="10.7109375" style="0" customWidth="1"/>
    <col min="7" max="7" width="12.140625" style="0" customWidth="1"/>
    <col min="8" max="8" width="6.57421875" style="0" customWidth="1"/>
    <col min="9" max="9" width="2.57421875" style="0" customWidth="1"/>
    <col min="10" max="10" width="6.140625" style="0" customWidth="1"/>
    <col min="11" max="11" width="12.7109375" style="2" customWidth="1"/>
    <col min="12" max="12" width="14.00390625" style="0" customWidth="1"/>
    <col min="13" max="13" width="6.57421875" style="0" customWidth="1"/>
    <col min="14" max="14" width="13.421875" style="0" customWidth="1"/>
    <col min="15" max="15" width="10.57421875" style="0" customWidth="1"/>
    <col min="16" max="16" width="29.57421875" style="0" customWidth="1"/>
  </cols>
  <sheetData>
    <row r="1" ht="19.5">
      <c r="A1" s="1" t="s">
        <v>0</v>
      </c>
    </row>
    <row r="2" ht="30.75">
      <c r="A2" s="3" t="s">
        <v>1</v>
      </c>
    </row>
    <row r="4" spans="1:15" ht="15.75">
      <c r="A4" s="4" t="s">
        <v>2</v>
      </c>
      <c r="G4" s="2"/>
      <c r="I4" s="5"/>
      <c r="L4" s="2"/>
      <c r="N4" s="6"/>
      <c r="O4" s="5"/>
    </row>
    <row r="5" spans="7:15" ht="12.75">
      <c r="G5" s="2"/>
      <c r="I5" s="5"/>
      <c r="L5" s="2"/>
      <c r="N5" s="6"/>
      <c r="O5" s="5"/>
    </row>
    <row r="6" spans="1:15" s="5" customFormat="1" ht="12.75">
      <c r="A6" s="7" t="s">
        <v>3</v>
      </c>
      <c r="B6"/>
      <c r="E6" s="8"/>
      <c r="F6" s="9" t="s">
        <v>4</v>
      </c>
      <c r="G6" s="10" t="s">
        <v>5</v>
      </c>
      <c r="H6" s="11"/>
      <c r="I6" s="11"/>
      <c r="J6" s="11"/>
      <c r="K6" s="12"/>
      <c r="L6" s="13" t="s">
        <v>6</v>
      </c>
      <c r="M6" s="9" t="s">
        <v>7</v>
      </c>
      <c r="N6" s="14"/>
      <c r="O6" s="9" t="s">
        <v>8</v>
      </c>
    </row>
    <row r="7" spans="7:15" ht="13.5" thickBot="1">
      <c r="G7" s="2"/>
      <c r="I7" s="5"/>
      <c r="L7" s="2"/>
      <c r="N7" s="15" t="s">
        <v>9</v>
      </c>
      <c r="O7" s="5"/>
    </row>
    <row r="8" spans="1:16" ht="14.25" thickBot="1" thickTop="1">
      <c r="A8" s="16" t="s">
        <v>10</v>
      </c>
      <c r="B8" s="17"/>
      <c r="C8" s="17"/>
      <c r="D8" s="16" t="s">
        <v>11</v>
      </c>
      <c r="E8" s="18" t="s">
        <v>11</v>
      </c>
      <c r="F8" s="19"/>
      <c r="G8" s="20" t="s">
        <v>12</v>
      </c>
      <c r="H8" s="21"/>
      <c r="I8" s="21"/>
      <c r="J8" s="21"/>
      <c r="K8" s="22"/>
      <c r="L8" s="23"/>
      <c r="M8" s="19"/>
      <c r="N8" s="15" t="s">
        <v>13</v>
      </c>
      <c r="O8" s="17"/>
      <c r="P8" s="19"/>
    </row>
    <row r="9" spans="1:16" ht="14.25" thickBot="1" thickTop="1">
      <c r="A9" s="24" t="s">
        <v>14</v>
      </c>
      <c r="B9" s="25" t="s">
        <v>15</v>
      </c>
      <c r="C9" s="26" t="s">
        <v>16</v>
      </c>
      <c r="D9" s="27" t="s">
        <v>17</v>
      </c>
      <c r="E9" s="27" t="s">
        <v>18</v>
      </c>
      <c r="F9" s="25" t="s">
        <v>19</v>
      </c>
      <c r="G9" s="28" t="s">
        <v>20</v>
      </c>
      <c r="H9" s="29" t="s">
        <v>21</v>
      </c>
      <c r="I9" s="29" t="s">
        <v>22</v>
      </c>
      <c r="J9" s="29" t="s">
        <v>21</v>
      </c>
      <c r="K9" s="30" t="s">
        <v>23</v>
      </c>
      <c r="L9" s="31" t="s">
        <v>24</v>
      </c>
      <c r="M9" s="26" t="s">
        <v>25</v>
      </c>
      <c r="N9" s="32"/>
      <c r="O9" s="26" t="s">
        <v>26</v>
      </c>
      <c r="P9" s="26" t="s">
        <v>27</v>
      </c>
    </row>
    <row r="10" spans="1:16" ht="13.5" thickTop="1">
      <c r="A10" s="33"/>
      <c r="B10" s="34"/>
      <c r="C10" s="34"/>
      <c r="D10" s="34"/>
      <c r="E10" s="34"/>
      <c r="F10" s="34"/>
      <c r="G10" s="35"/>
      <c r="H10" s="36"/>
      <c r="I10" s="27" t="s">
        <v>22</v>
      </c>
      <c r="J10" s="36"/>
      <c r="K10" s="37"/>
      <c r="L10" s="38" t="e">
        <f aca="true" t="shared" si="0" ref="L10:L15">SUM(G10)+H10/(H10+J10)*(K10-G10)</f>
        <v>#DIV/0!</v>
      </c>
      <c r="M10" s="34"/>
      <c r="N10" s="39"/>
      <c r="O10" s="40"/>
      <c r="P10" s="34"/>
    </row>
    <row r="11" spans="1:16" ht="12.75">
      <c r="A11" s="41" t="s">
        <v>28</v>
      </c>
      <c r="B11" s="42" t="s">
        <v>29</v>
      </c>
      <c r="C11" s="43">
        <v>37093</v>
      </c>
      <c r="D11" s="42" t="s">
        <v>30</v>
      </c>
      <c r="E11" s="42" t="s">
        <v>31</v>
      </c>
      <c r="F11" s="42" t="s">
        <v>32</v>
      </c>
      <c r="G11" s="44">
        <v>10.1</v>
      </c>
      <c r="H11" s="42">
        <v>4</v>
      </c>
      <c r="I11" s="27" t="s">
        <v>22</v>
      </c>
      <c r="J11" s="42">
        <v>3</v>
      </c>
      <c r="K11" s="45">
        <v>11.6</v>
      </c>
      <c r="L11" s="38">
        <f t="shared" si="0"/>
        <v>10.957142857142857</v>
      </c>
      <c r="M11" s="42">
        <v>2</v>
      </c>
      <c r="N11" s="46"/>
      <c r="O11" s="47">
        <v>3</v>
      </c>
      <c r="P11" s="42"/>
    </row>
    <row r="12" spans="1:16" ht="12.75">
      <c r="A12" s="41" t="s">
        <v>28</v>
      </c>
      <c r="B12" s="42" t="s">
        <v>29</v>
      </c>
      <c r="C12" s="43">
        <v>37093</v>
      </c>
      <c r="D12" s="42" t="s">
        <v>30</v>
      </c>
      <c r="E12" s="42" t="s">
        <v>31</v>
      </c>
      <c r="F12" s="42" t="s">
        <v>32</v>
      </c>
      <c r="G12" s="44">
        <v>10.1</v>
      </c>
      <c r="H12" s="42">
        <v>5</v>
      </c>
      <c r="I12" s="27" t="s">
        <v>22</v>
      </c>
      <c r="J12" s="42">
        <v>0.5</v>
      </c>
      <c r="K12" s="45">
        <v>11.1</v>
      </c>
      <c r="L12" s="38">
        <f t="shared" si="0"/>
        <v>11.009090909090908</v>
      </c>
      <c r="M12" s="42">
        <v>2</v>
      </c>
      <c r="N12" s="46">
        <v>11</v>
      </c>
      <c r="O12" s="47">
        <v>3</v>
      </c>
      <c r="P12" s="42"/>
    </row>
    <row r="13" spans="1:16" ht="12.75">
      <c r="A13" s="41" t="s">
        <v>28</v>
      </c>
      <c r="B13" s="42" t="s">
        <v>29</v>
      </c>
      <c r="C13" s="43">
        <v>37093</v>
      </c>
      <c r="D13" s="42" t="s">
        <v>30</v>
      </c>
      <c r="E13" s="42" t="s">
        <v>31</v>
      </c>
      <c r="F13" s="42" t="s">
        <v>32</v>
      </c>
      <c r="G13" s="44">
        <v>10.1</v>
      </c>
      <c r="H13" s="42">
        <v>5</v>
      </c>
      <c r="I13" s="27" t="s">
        <v>22</v>
      </c>
      <c r="J13" s="42">
        <v>1</v>
      </c>
      <c r="K13" s="45">
        <v>11.1</v>
      </c>
      <c r="L13" s="38">
        <f t="shared" si="0"/>
        <v>10.933333333333334</v>
      </c>
      <c r="M13" s="42">
        <v>2</v>
      </c>
      <c r="N13" s="50">
        <f>SUM(L11:L13)/3</f>
        <v>10.966522366522364</v>
      </c>
      <c r="O13" s="47">
        <v>3</v>
      </c>
      <c r="P13" s="42"/>
    </row>
    <row r="14" spans="1:16" ht="12.75">
      <c r="A14" s="41"/>
      <c r="B14" s="42"/>
      <c r="C14" s="43"/>
      <c r="D14" s="42"/>
      <c r="E14" s="42"/>
      <c r="F14" s="42"/>
      <c r="G14" s="44"/>
      <c r="H14" s="42"/>
      <c r="I14" s="27" t="s">
        <v>22</v>
      </c>
      <c r="J14" s="42"/>
      <c r="K14" s="45"/>
      <c r="L14" s="38" t="e">
        <f t="shared" si="0"/>
        <v>#DIV/0!</v>
      </c>
      <c r="M14" s="42"/>
      <c r="N14" s="49"/>
      <c r="O14" s="47"/>
      <c r="P14" s="42"/>
    </row>
    <row r="15" spans="1:16" ht="12.75">
      <c r="A15" s="41" t="s">
        <v>28</v>
      </c>
      <c r="B15" s="42" t="s">
        <v>33</v>
      </c>
      <c r="C15" s="43">
        <v>37110</v>
      </c>
      <c r="D15" s="42" t="s">
        <v>34</v>
      </c>
      <c r="E15" s="42" t="s">
        <v>35</v>
      </c>
      <c r="F15" s="42" t="s">
        <v>36</v>
      </c>
      <c r="G15" s="44">
        <v>11.1</v>
      </c>
      <c r="H15" s="42">
        <v>2</v>
      </c>
      <c r="I15" s="27" t="s">
        <v>22</v>
      </c>
      <c r="J15" s="42">
        <v>1</v>
      </c>
      <c r="K15" s="45">
        <v>11.6</v>
      </c>
      <c r="L15" s="38">
        <f t="shared" si="0"/>
        <v>11.433333333333334</v>
      </c>
      <c r="M15" s="42">
        <v>1</v>
      </c>
      <c r="N15" s="49"/>
      <c r="O15" s="47" t="s">
        <v>37</v>
      </c>
      <c r="P15" s="42" t="s">
        <v>38</v>
      </c>
    </row>
    <row r="16" spans="1:16" ht="12.75">
      <c r="A16" s="41" t="s">
        <v>28</v>
      </c>
      <c r="B16" s="42" t="s">
        <v>33</v>
      </c>
      <c r="C16" s="43">
        <v>37110</v>
      </c>
      <c r="D16" s="42" t="s">
        <v>34</v>
      </c>
      <c r="E16" s="42" t="s">
        <v>35</v>
      </c>
      <c r="F16" s="42" t="s">
        <v>36</v>
      </c>
      <c r="G16" s="44">
        <v>11.1</v>
      </c>
      <c r="H16" s="42">
        <v>3</v>
      </c>
      <c r="I16" s="27" t="s">
        <v>22</v>
      </c>
      <c r="J16" s="42">
        <v>1</v>
      </c>
      <c r="K16" s="45">
        <v>11.6</v>
      </c>
      <c r="L16" s="51">
        <f>SUM(G16)+H16/(H16+J16)*(K16-G16)</f>
        <v>11.475</v>
      </c>
      <c r="M16" s="42">
        <v>1.5</v>
      </c>
      <c r="N16" s="50"/>
      <c r="O16" s="47" t="s">
        <v>37</v>
      </c>
      <c r="P16" s="42"/>
    </row>
    <row r="17" spans="1:16" ht="12.75">
      <c r="A17" s="41" t="s">
        <v>28</v>
      </c>
      <c r="B17" s="42" t="s">
        <v>33</v>
      </c>
      <c r="C17" s="43">
        <v>37110</v>
      </c>
      <c r="D17" s="42" t="s">
        <v>34</v>
      </c>
      <c r="E17" s="42" t="s">
        <v>35</v>
      </c>
      <c r="F17" s="42" t="s">
        <v>36</v>
      </c>
      <c r="G17" s="44">
        <v>11.1</v>
      </c>
      <c r="H17" s="42">
        <v>2</v>
      </c>
      <c r="I17" s="27" t="s">
        <v>22</v>
      </c>
      <c r="J17" s="42">
        <v>0.5</v>
      </c>
      <c r="K17" s="45">
        <v>11.6</v>
      </c>
      <c r="L17" s="52">
        <f>SUM(G17)+H17/(H17+J17)*(K17-G17)</f>
        <v>11.5</v>
      </c>
      <c r="M17" s="42">
        <v>1.5</v>
      </c>
      <c r="N17" s="49">
        <v>11.4</v>
      </c>
      <c r="O17" s="47" t="s">
        <v>37</v>
      </c>
      <c r="P17" s="42"/>
    </row>
    <row r="18" spans="1:16" ht="12.75">
      <c r="A18" s="41" t="s">
        <v>28</v>
      </c>
      <c r="B18" s="42" t="s">
        <v>33</v>
      </c>
      <c r="C18" s="43">
        <v>37110</v>
      </c>
      <c r="D18" s="42" t="s">
        <v>34</v>
      </c>
      <c r="E18" s="42" t="s">
        <v>35</v>
      </c>
      <c r="F18" s="42" t="s">
        <v>36</v>
      </c>
      <c r="G18" s="44"/>
      <c r="H18" s="42"/>
      <c r="I18" s="27" t="s">
        <v>22</v>
      </c>
      <c r="J18" s="42">
        <v>0</v>
      </c>
      <c r="K18" s="45">
        <v>11.4</v>
      </c>
      <c r="L18" s="52">
        <v>11.4</v>
      </c>
      <c r="M18" s="42">
        <v>1.5</v>
      </c>
      <c r="N18" s="57">
        <f>(L15+L15+L16+L17+L18)/5</f>
        <v>11.448333333333334</v>
      </c>
      <c r="O18" s="47" t="s">
        <v>37</v>
      </c>
      <c r="P18" s="42"/>
    </row>
    <row r="19" spans="1:16" ht="12.75">
      <c r="A19" s="41"/>
      <c r="B19" s="42"/>
      <c r="C19" s="43"/>
      <c r="D19" s="42"/>
      <c r="E19" s="42"/>
      <c r="F19" s="42"/>
      <c r="G19" s="44"/>
      <c r="H19" s="42"/>
      <c r="I19" s="27" t="s">
        <v>22</v>
      </c>
      <c r="J19" s="42"/>
      <c r="K19" s="45"/>
      <c r="L19" s="52" t="e">
        <f>SUM(G19)+H19/(H19+J19)*(K19-G19)</f>
        <v>#DIV/0!</v>
      </c>
      <c r="M19" s="42"/>
      <c r="N19" s="50"/>
      <c r="O19" s="47"/>
      <c r="P19" s="42"/>
    </row>
    <row r="20" spans="1:16" ht="12.75">
      <c r="A20" s="41" t="s">
        <v>39</v>
      </c>
      <c r="B20" s="42" t="s">
        <v>40</v>
      </c>
      <c r="C20" s="43">
        <v>37114</v>
      </c>
      <c r="D20" s="58" t="s">
        <v>41</v>
      </c>
      <c r="E20" s="58" t="s">
        <v>42</v>
      </c>
      <c r="F20" s="42" t="s">
        <v>32</v>
      </c>
      <c r="G20" s="44">
        <v>11.1</v>
      </c>
      <c r="H20" s="42">
        <v>1</v>
      </c>
      <c r="I20" s="27" t="s">
        <v>22</v>
      </c>
      <c r="J20" s="42">
        <v>5</v>
      </c>
      <c r="K20" s="45">
        <v>12.6</v>
      </c>
      <c r="L20" s="51">
        <f>SUM(G20)+H20/(H20+J20)*(K20-G20)</f>
        <v>11.35</v>
      </c>
      <c r="M20" s="42">
        <v>3</v>
      </c>
      <c r="N20" s="59"/>
      <c r="O20" s="47">
        <v>2.7</v>
      </c>
      <c r="P20" s="42" t="s">
        <v>43</v>
      </c>
    </row>
    <row r="21" spans="1:16" ht="12.75">
      <c r="A21" s="41" t="s">
        <v>39</v>
      </c>
      <c r="B21" s="42" t="s">
        <v>40</v>
      </c>
      <c r="C21" s="43">
        <v>37114</v>
      </c>
      <c r="D21" s="58" t="s">
        <v>41</v>
      </c>
      <c r="E21" s="58" t="s">
        <v>42</v>
      </c>
      <c r="F21" s="42" t="s">
        <v>32</v>
      </c>
      <c r="G21" s="44">
        <v>10.4</v>
      </c>
      <c r="H21" s="42">
        <v>5</v>
      </c>
      <c r="I21" s="27" t="s">
        <v>22</v>
      </c>
      <c r="J21" s="42">
        <v>5</v>
      </c>
      <c r="K21" s="45">
        <v>12.6</v>
      </c>
      <c r="L21" s="51">
        <f>SUM(G21)+H21/(H21+J21)*(K21-G21)</f>
        <v>11.5</v>
      </c>
      <c r="M21" s="42">
        <v>3</v>
      </c>
      <c r="N21" s="59"/>
      <c r="O21" s="47">
        <v>2.7</v>
      </c>
      <c r="P21" s="42"/>
    </row>
    <row r="22" spans="1:16" ht="12.75">
      <c r="A22" s="41" t="s">
        <v>39</v>
      </c>
      <c r="B22" s="42" t="s">
        <v>40</v>
      </c>
      <c r="C22" s="43">
        <v>37114</v>
      </c>
      <c r="D22" s="58" t="s">
        <v>41</v>
      </c>
      <c r="E22" s="58" t="s">
        <v>42</v>
      </c>
      <c r="F22" s="42" t="s">
        <v>32</v>
      </c>
      <c r="G22" s="44"/>
      <c r="H22" s="42"/>
      <c r="I22" s="27" t="s">
        <v>22</v>
      </c>
      <c r="J22" s="42">
        <v>0</v>
      </c>
      <c r="K22" s="45">
        <v>11.6</v>
      </c>
      <c r="L22" s="51">
        <v>11.6</v>
      </c>
      <c r="M22" s="42">
        <v>3</v>
      </c>
      <c r="N22" s="59"/>
      <c r="O22" s="47">
        <v>2.7</v>
      </c>
      <c r="P22" s="42"/>
    </row>
    <row r="23" spans="1:16" ht="12.75">
      <c r="A23" s="41" t="s">
        <v>39</v>
      </c>
      <c r="B23" s="42" t="s">
        <v>40</v>
      </c>
      <c r="C23" s="43">
        <v>37114</v>
      </c>
      <c r="D23" s="58" t="s">
        <v>41</v>
      </c>
      <c r="E23" s="58" t="s">
        <v>42</v>
      </c>
      <c r="F23" s="42" t="s">
        <v>32</v>
      </c>
      <c r="G23" s="44">
        <v>11.6</v>
      </c>
      <c r="H23" s="42">
        <v>0.5</v>
      </c>
      <c r="I23" s="27" t="s">
        <v>22</v>
      </c>
      <c r="J23" s="42">
        <v>5</v>
      </c>
      <c r="K23" s="45">
        <v>12.6</v>
      </c>
      <c r="L23" s="51">
        <f>SUM(G23)+H23/(H23+J23)*(K23-G23)</f>
        <v>11.690909090909091</v>
      </c>
      <c r="M23" s="42">
        <v>3</v>
      </c>
      <c r="N23" s="59"/>
      <c r="O23" s="47">
        <v>2.7</v>
      </c>
      <c r="P23" s="42"/>
    </row>
    <row r="24" spans="1:16" ht="12.75">
      <c r="A24" s="41" t="s">
        <v>39</v>
      </c>
      <c r="B24" s="42" t="s">
        <v>40</v>
      </c>
      <c r="C24" s="43">
        <v>37114</v>
      </c>
      <c r="D24" s="58" t="s">
        <v>41</v>
      </c>
      <c r="E24" s="58" t="s">
        <v>42</v>
      </c>
      <c r="F24" s="42" t="s">
        <v>32</v>
      </c>
      <c r="G24" s="44" t="s">
        <v>44</v>
      </c>
      <c r="H24" s="42"/>
      <c r="I24" s="27" t="s">
        <v>22</v>
      </c>
      <c r="J24" s="42"/>
      <c r="K24" s="45"/>
      <c r="L24" s="51">
        <v>11.5</v>
      </c>
      <c r="M24" s="42">
        <v>3</v>
      </c>
      <c r="N24" s="59">
        <f>SUM(L20:L24)/5</f>
        <v>11.528181818181817</v>
      </c>
      <c r="O24" s="47">
        <v>2.7</v>
      </c>
      <c r="P24" s="42"/>
    </row>
    <row r="25" spans="1:16" ht="12.75">
      <c r="A25" s="41"/>
      <c r="B25" s="42"/>
      <c r="C25" s="43"/>
      <c r="D25" s="58"/>
      <c r="E25" s="58"/>
      <c r="F25" s="42"/>
      <c r="G25" s="44"/>
      <c r="H25" s="42"/>
      <c r="I25" s="27" t="s">
        <v>22</v>
      </c>
      <c r="J25" s="42"/>
      <c r="K25" s="45"/>
      <c r="L25" s="51" t="e">
        <f>SUM(G25)+H25/(H25+J25)*(K25-G25)</f>
        <v>#DIV/0!</v>
      </c>
      <c r="M25" s="42"/>
      <c r="N25" s="59"/>
      <c r="O25" s="47"/>
      <c r="P25" s="42"/>
    </row>
    <row r="26" spans="1:16" ht="12.75">
      <c r="A26" s="41" t="s">
        <v>39</v>
      </c>
      <c r="B26" s="42" t="s">
        <v>40</v>
      </c>
      <c r="C26" s="43">
        <v>37115</v>
      </c>
      <c r="D26" s="60" t="s">
        <v>45</v>
      </c>
      <c r="E26" s="58" t="s">
        <v>46</v>
      </c>
      <c r="F26" s="42" t="s">
        <v>32</v>
      </c>
      <c r="G26" s="44">
        <v>11.6</v>
      </c>
      <c r="H26" s="42">
        <v>1</v>
      </c>
      <c r="I26" s="27" t="s">
        <v>22</v>
      </c>
      <c r="J26" s="42">
        <v>6</v>
      </c>
      <c r="K26" s="45">
        <v>12.6</v>
      </c>
      <c r="L26" s="51">
        <f>SUM(G26)+H26/(H26+J26)*(K26-G26)</f>
        <v>11.742857142857142</v>
      </c>
      <c r="M26" s="42">
        <v>2</v>
      </c>
      <c r="N26" s="59">
        <v>11.8</v>
      </c>
      <c r="O26" s="47">
        <v>2.2</v>
      </c>
      <c r="P26" s="42"/>
    </row>
    <row r="27" spans="1:16" ht="12.75">
      <c r="A27" s="41" t="s">
        <v>39</v>
      </c>
      <c r="B27" s="42" t="s">
        <v>40</v>
      </c>
      <c r="C27" s="43">
        <v>37115</v>
      </c>
      <c r="D27" s="60" t="s">
        <v>45</v>
      </c>
      <c r="E27" s="58" t="s">
        <v>46</v>
      </c>
      <c r="F27" s="42" t="s">
        <v>32</v>
      </c>
      <c r="G27" s="44" t="s">
        <v>44</v>
      </c>
      <c r="H27" s="42"/>
      <c r="I27" s="27" t="s">
        <v>22</v>
      </c>
      <c r="J27" s="42"/>
      <c r="K27" s="45"/>
      <c r="L27" s="51">
        <v>11.8</v>
      </c>
      <c r="M27" s="42">
        <v>2</v>
      </c>
      <c r="N27" s="59">
        <f>SUM(L26:L27)/2</f>
        <v>11.771428571428572</v>
      </c>
      <c r="O27" s="47">
        <v>2.2</v>
      </c>
      <c r="P27" s="42"/>
    </row>
    <row r="28" spans="1:16" ht="12.75">
      <c r="A28" s="41"/>
      <c r="B28" s="42"/>
      <c r="C28" s="43"/>
      <c r="D28" s="60"/>
      <c r="E28" s="58"/>
      <c r="F28" s="42"/>
      <c r="G28" s="44"/>
      <c r="H28" s="42"/>
      <c r="I28" s="27" t="s">
        <v>22</v>
      </c>
      <c r="J28" s="42"/>
      <c r="K28" s="45"/>
      <c r="L28" s="51" t="e">
        <f>SUM(G28)+H28/(H28+J28)*(K28-G28)</f>
        <v>#DIV/0!</v>
      </c>
      <c r="M28" s="42"/>
      <c r="N28" s="59"/>
      <c r="O28" s="47"/>
      <c r="P28" s="42"/>
    </row>
    <row r="29" spans="1:16" ht="12.75">
      <c r="A29" s="41" t="s">
        <v>39</v>
      </c>
      <c r="B29" s="42" t="s">
        <v>40</v>
      </c>
      <c r="C29" s="43">
        <v>37116</v>
      </c>
      <c r="D29" s="60" t="s">
        <v>47</v>
      </c>
      <c r="E29" s="58" t="s">
        <v>48</v>
      </c>
      <c r="F29" s="42" t="s">
        <v>32</v>
      </c>
      <c r="G29" s="44">
        <v>11.1</v>
      </c>
      <c r="H29" s="42">
        <v>4</v>
      </c>
      <c r="I29" s="27" t="s">
        <v>22</v>
      </c>
      <c r="J29" s="42">
        <v>5</v>
      </c>
      <c r="K29" s="45">
        <v>12.6</v>
      </c>
      <c r="L29" s="51">
        <f>SUM(G29)+H29/(H29+J29)*(K29-G29)</f>
        <v>11.766666666666666</v>
      </c>
      <c r="M29" s="42">
        <v>2</v>
      </c>
      <c r="N29" s="59"/>
      <c r="O29" s="47">
        <v>2.4</v>
      </c>
      <c r="P29" s="42"/>
    </row>
    <row r="30" spans="1:16" ht="12.75">
      <c r="A30" s="41" t="s">
        <v>39</v>
      </c>
      <c r="B30" s="42" t="s">
        <v>40</v>
      </c>
      <c r="C30" s="43">
        <v>37116</v>
      </c>
      <c r="D30" s="60" t="s">
        <v>47</v>
      </c>
      <c r="E30" s="58" t="s">
        <v>48</v>
      </c>
      <c r="F30" s="42" t="s">
        <v>32</v>
      </c>
      <c r="G30" s="44">
        <v>11.6</v>
      </c>
      <c r="H30" s="42">
        <v>2</v>
      </c>
      <c r="I30" s="27" t="s">
        <v>22</v>
      </c>
      <c r="J30" s="42">
        <v>6</v>
      </c>
      <c r="K30" s="45">
        <v>12.6</v>
      </c>
      <c r="L30" s="51">
        <f>SUM(G30)+H30/(H30+J30)*(K30-G30)</f>
        <v>11.85</v>
      </c>
      <c r="M30" s="42">
        <v>2</v>
      </c>
      <c r="N30" s="59"/>
      <c r="O30" s="47">
        <v>2.4</v>
      </c>
      <c r="P30" s="42"/>
    </row>
    <row r="31" spans="1:16" ht="12.75">
      <c r="A31" s="41" t="s">
        <v>39</v>
      </c>
      <c r="B31" s="42" t="s">
        <v>40</v>
      </c>
      <c r="C31" s="43">
        <v>37116</v>
      </c>
      <c r="D31" s="60" t="s">
        <v>47</v>
      </c>
      <c r="E31" s="58" t="s">
        <v>48</v>
      </c>
      <c r="F31" s="42" t="s">
        <v>32</v>
      </c>
      <c r="G31" s="44">
        <v>11.1</v>
      </c>
      <c r="H31" s="42">
        <v>5</v>
      </c>
      <c r="I31" s="27" t="s">
        <v>22</v>
      </c>
      <c r="J31" s="42">
        <v>5</v>
      </c>
      <c r="K31" s="45">
        <v>12.6</v>
      </c>
      <c r="L31" s="51">
        <f>SUM(G31)+H31/(H31+J31)*(K31-G31)</f>
        <v>11.85</v>
      </c>
      <c r="M31" s="42">
        <v>2</v>
      </c>
      <c r="N31" s="59"/>
      <c r="O31" s="47">
        <v>2.4</v>
      </c>
      <c r="P31" s="42"/>
    </row>
    <row r="32" spans="1:16" ht="12.75">
      <c r="A32" s="41" t="s">
        <v>39</v>
      </c>
      <c r="B32" s="42" t="s">
        <v>40</v>
      </c>
      <c r="C32" s="43">
        <v>37116</v>
      </c>
      <c r="D32" s="60" t="s">
        <v>47</v>
      </c>
      <c r="E32" s="58" t="s">
        <v>48</v>
      </c>
      <c r="F32" s="42" t="s">
        <v>32</v>
      </c>
      <c r="G32" s="44">
        <v>11.6</v>
      </c>
      <c r="H32" s="42">
        <v>2</v>
      </c>
      <c r="I32" s="27" t="s">
        <v>22</v>
      </c>
      <c r="J32" s="42">
        <v>5.5</v>
      </c>
      <c r="K32" s="45">
        <v>12.6</v>
      </c>
      <c r="L32" s="51">
        <f>SUM(G32)+H32/(H32+J32)*(K32-G32)</f>
        <v>11.866666666666667</v>
      </c>
      <c r="M32" s="42">
        <v>2</v>
      </c>
      <c r="N32" s="59">
        <v>11.9</v>
      </c>
      <c r="O32" s="47">
        <v>2.4</v>
      </c>
      <c r="P32" s="42"/>
    </row>
    <row r="33" spans="1:16" ht="12.75">
      <c r="A33" s="41" t="s">
        <v>39</v>
      </c>
      <c r="B33" s="42" t="s">
        <v>40</v>
      </c>
      <c r="C33" s="43">
        <v>37116</v>
      </c>
      <c r="D33" s="60" t="s">
        <v>47</v>
      </c>
      <c r="E33" s="58" t="s">
        <v>48</v>
      </c>
      <c r="F33" s="42" t="s">
        <v>32</v>
      </c>
      <c r="G33" s="44" t="s">
        <v>44</v>
      </c>
      <c r="H33" s="42"/>
      <c r="I33" s="27" t="s">
        <v>22</v>
      </c>
      <c r="J33" s="42"/>
      <c r="K33" s="45"/>
      <c r="L33" s="51">
        <v>11.9</v>
      </c>
      <c r="M33" s="42">
        <v>1.5</v>
      </c>
      <c r="N33" s="59">
        <f>SUM(L29:L33)/5</f>
        <v>11.846666666666668</v>
      </c>
      <c r="O33" s="47">
        <v>2.4</v>
      </c>
      <c r="P33" s="42"/>
    </row>
    <row r="34" spans="1:16" ht="12.75">
      <c r="A34" s="41"/>
      <c r="B34" s="42"/>
      <c r="C34" s="43"/>
      <c r="D34" s="60"/>
      <c r="E34" s="58"/>
      <c r="F34" s="42"/>
      <c r="G34" s="44"/>
      <c r="H34" s="42"/>
      <c r="I34" s="27" t="s">
        <v>22</v>
      </c>
      <c r="J34" s="42"/>
      <c r="K34" s="45"/>
      <c r="L34" s="51" t="e">
        <f aca="true" t="shared" si="1" ref="L34:L42">SUM(G34)+H34/(H34+J34)*(K34-G34)</f>
        <v>#DIV/0!</v>
      </c>
      <c r="M34" s="42"/>
      <c r="N34" s="59"/>
      <c r="O34" s="47"/>
      <c r="P34" s="42"/>
    </row>
    <row r="35" spans="1:16" ht="12.75">
      <c r="A35" s="41" t="s">
        <v>39</v>
      </c>
      <c r="B35" s="42" t="s">
        <v>40</v>
      </c>
      <c r="C35" s="43">
        <v>37117</v>
      </c>
      <c r="D35" s="60" t="s">
        <v>49</v>
      </c>
      <c r="E35" s="58" t="s">
        <v>50</v>
      </c>
      <c r="F35" s="42" t="s">
        <v>32</v>
      </c>
      <c r="G35" s="44">
        <v>11.6</v>
      </c>
      <c r="H35" s="42">
        <v>2.5</v>
      </c>
      <c r="I35" s="27" t="s">
        <v>22</v>
      </c>
      <c r="J35" s="42">
        <v>4.5</v>
      </c>
      <c r="K35" s="45">
        <v>12.6</v>
      </c>
      <c r="L35" s="51">
        <f t="shared" si="1"/>
        <v>11.957142857142857</v>
      </c>
      <c r="M35" s="42">
        <v>1.5</v>
      </c>
      <c r="N35" s="59">
        <v>12</v>
      </c>
      <c r="O35" s="47">
        <v>2.4</v>
      </c>
      <c r="P35" s="42"/>
    </row>
    <row r="36" spans="1:16" ht="12.75">
      <c r="A36" s="41"/>
      <c r="B36" s="42"/>
      <c r="C36" s="43"/>
      <c r="D36" s="60"/>
      <c r="E36" s="58"/>
      <c r="F36" s="42"/>
      <c r="G36" s="44"/>
      <c r="H36" s="42"/>
      <c r="I36" s="27" t="s">
        <v>22</v>
      </c>
      <c r="J36" s="42"/>
      <c r="K36" s="45"/>
      <c r="L36" s="51" t="e">
        <f t="shared" si="1"/>
        <v>#DIV/0!</v>
      </c>
      <c r="M36" s="42"/>
      <c r="N36" s="59"/>
      <c r="O36" s="47"/>
      <c r="P36" s="42"/>
    </row>
    <row r="37" spans="1:16" ht="12.75">
      <c r="A37" s="41" t="s">
        <v>39</v>
      </c>
      <c r="B37" s="42" t="s">
        <v>40</v>
      </c>
      <c r="C37" s="43">
        <v>37120</v>
      </c>
      <c r="D37" s="60" t="s">
        <v>51</v>
      </c>
      <c r="E37" s="58" t="s">
        <v>52</v>
      </c>
      <c r="F37" s="42" t="s">
        <v>32</v>
      </c>
      <c r="G37" s="44">
        <v>12.8</v>
      </c>
      <c r="H37" s="42">
        <v>2.7</v>
      </c>
      <c r="I37" s="27" t="s">
        <v>22</v>
      </c>
      <c r="J37" s="42">
        <v>5</v>
      </c>
      <c r="K37" s="45">
        <v>13.6</v>
      </c>
      <c r="L37" s="51">
        <f t="shared" si="1"/>
        <v>13.08051948051948</v>
      </c>
      <c r="M37" s="42">
        <v>2</v>
      </c>
      <c r="N37" s="59"/>
      <c r="O37" s="47">
        <v>2.7</v>
      </c>
      <c r="P37" s="42" t="s">
        <v>53</v>
      </c>
    </row>
    <row r="38" spans="1:16" ht="12.75">
      <c r="A38" s="41" t="s">
        <v>39</v>
      </c>
      <c r="B38" s="42" t="s">
        <v>40</v>
      </c>
      <c r="C38" s="43">
        <v>37120</v>
      </c>
      <c r="D38" s="60" t="s">
        <v>51</v>
      </c>
      <c r="E38" s="58" t="s">
        <v>52</v>
      </c>
      <c r="F38" s="42" t="s">
        <v>32</v>
      </c>
      <c r="G38" s="44">
        <v>12.6</v>
      </c>
      <c r="H38" s="42">
        <v>3</v>
      </c>
      <c r="I38" s="27" t="s">
        <v>22</v>
      </c>
      <c r="J38" s="42">
        <v>5</v>
      </c>
      <c r="K38" s="45">
        <v>13.6</v>
      </c>
      <c r="L38" s="51">
        <f t="shared" si="1"/>
        <v>12.975</v>
      </c>
      <c r="M38" s="42">
        <v>2</v>
      </c>
      <c r="N38" s="59"/>
      <c r="O38" s="47">
        <v>2.7</v>
      </c>
      <c r="P38" s="42"/>
    </row>
    <row r="39" spans="1:16" ht="12.75">
      <c r="A39" s="41" t="s">
        <v>39</v>
      </c>
      <c r="B39" s="42" t="s">
        <v>40</v>
      </c>
      <c r="C39" s="43">
        <v>37120</v>
      </c>
      <c r="D39" s="60" t="s">
        <v>51</v>
      </c>
      <c r="E39" s="58" t="s">
        <v>52</v>
      </c>
      <c r="F39" s="42" t="s">
        <v>32</v>
      </c>
      <c r="G39" s="44">
        <v>12.8</v>
      </c>
      <c r="H39" s="42">
        <v>2.7</v>
      </c>
      <c r="I39" s="27" t="s">
        <v>22</v>
      </c>
      <c r="J39" s="42">
        <v>4</v>
      </c>
      <c r="K39" s="45">
        <v>13.4</v>
      </c>
      <c r="L39" s="51">
        <f t="shared" si="1"/>
        <v>13.04179104477612</v>
      </c>
      <c r="M39" s="42">
        <v>2</v>
      </c>
      <c r="N39" s="59">
        <v>13</v>
      </c>
      <c r="O39" s="47">
        <v>2.7</v>
      </c>
      <c r="P39" s="42"/>
    </row>
    <row r="40" spans="1:16" ht="12.75">
      <c r="A40" s="41" t="s">
        <v>39</v>
      </c>
      <c r="B40" s="42" t="s">
        <v>40</v>
      </c>
      <c r="C40" s="43">
        <v>37120</v>
      </c>
      <c r="D40" s="60" t="s">
        <v>51</v>
      </c>
      <c r="E40" s="58" t="s">
        <v>52</v>
      </c>
      <c r="F40" s="42" t="s">
        <v>32</v>
      </c>
      <c r="G40" s="44">
        <v>12.6</v>
      </c>
      <c r="H40" s="42">
        <v>3</v>
      </c>
      <c r="I40" s="27" t="s">
        <v>22</v>
      </c>
      <c r="J40" s="42">
        <v>4</v>
      </c>
      <c r="K40" s="45">
        <v>13.4</v>
      </c>
      <c r="L40" s="51">
        <f t="shared" si="1"/>
        <v>12.942857142857143</v>
      </c>
      <c r="M40" s="42">
        <v>2</v>
      </c>
      <c r="N40" s="59">
        <f>SUM(L37:L40)/4</f>
        <v>13.010041917038185</v>
      </c>
      <c r="O40" s="47">
        <v>2.7</v>
      </c>
      <c r="P40" s="42"/>
    </row>
    <row r="41" spans="1:16" ht="12.75">
      <c r="A41" s="41"/>
      <c r="B41" s="42"/>
      <c r="C41" s="43"/>
      <c r="D41" s="42"/>
      <c r="E41" s="42"/>
      <c r="F41" s="42"/>
      <c r="G41" s="44"/>
      <c r="H41" s="42"/>
      <c r="I41" s="27" t="s">
        <v>22</v>
      </c>
      <c r="J41" s="42"/>
      <c r="K41" s="45"/>
      <c r="L41" s="52" t="e">
        <f aca="true" t="shared" si="2" ref="L41:L56">SUM(G41)+H41/(H41+J41)*(K41-G41)</f>
        <v>#DIV/0!</v>
      </c>
      <c r="M41" s="42"/>
      <c r="N41" s="49"/>
      <c r="O41" s="47"/>
      <c r="P41" s="42"/>
    </row>
    <row r="42" spans="1:16" ht="12.75">
      <c r="A42" s="41" t="s">
        <v>39</v>
      </c>
      <c r="B42" s="42" t="s">
        <v>54</v>
      </c>
      <c r="C42" s="43">
        <v>37124</v>
      </c>
      <c r="D42" s="61" t="s">
        <v>55</v>
      </c>
      <c r="E42" s="62" t="s">
        <v>56</v>
      </c>
      <c r="F42" s="42" t="s">
        <v>32</v>
      </c>
      <c r="G42" s="44">
        <v>14</v>
      </c>
      <c r="H42" s="42">
        <v>1</v>
      </c>
      <c r="I42" s="27" t="s">
        <v>22</v>
      </c>
      <c r="J42" s="42">
        <v>0.5</v>
      </c>
      <c r="K42" s="45">
        <v>14.2</v>
      </c>
      <c r="L42" s="51">
        <f t="shared" si="1"/>
        <v>14.133333333333333</v>
      </c>
      <c r="M42" s="42">
        <v>2</v>
      </c>
      <c r="N42" s="59">
        <v>14.1</v>
      </c>
      <c r="O42" s="47">
        <v>2.9</v>
      </c>
      <c r="P42" s="42" t="s">
        <v>57</v>
      </c>
    </row>
    <row r="43" spans="1:16" ht="12.75">
      <c r="A43" s="41"/>
      <c r="B43" s="42"/>
      <c r="C43" s="43"/>
      <c r="D43" s="42"/>
      <c r="E43" s="42"/>
      <c r="F43" s="42"/>
      <c r="G43" s="44"/>
      <c r="H43" s="42"/>
      <c r="I43" s="27" t="s">
        <v>22</v>
      </c>
      <c r="J43" s="42"/>
      <c r="K43" s="45"/>
      <c r="L43" s="52" t="e">
        <f t="shared" si="2"/>
        <v>#DIV/0!</v>
      </c>
      <c r="M43" s="42"/>
      <c r="N43" s="50"/>
      <c r="O43" s="47"/>
      <c r="P43" s="42"/>
    </row>
    <row r="44" spans="1:16" ht="12.75">
      <c r="A44" s="41" t="s">
        <v>39</v>
      </c>
      <c r="B44" s="42" t="s">
        <v>33</v>
      </c>
      <c r="C44" s="43">
        <v>37127</v>
      </c>
      <c r="D44" s="61" t="s">
        <v>58</v>
      </c>
      <c r="E44" s="62" t="s">
        <v>59</v>
      </c>
      <c r="F44" s="42" t="s">
        <v>32</v>
      </c>
      <c r="G44" s="44"/>
      <c r="H44" s="42"/>
      <c r="I44" s="27" t="s">
        <v>22</v>
      </c>
      <c r="J44" s="42"/>
      <c r="K44" s="45"/>
      <c r="L44" s="51" t="s">
        <v>60</v>
      </c>
      <c r="M44" s="42">
        <v>2</v>
      </c>
      <c r="N44" s="59" t="s">
        <v>61</v>
      </c>
      <c r="O44" s="47">
        <v>1.6</v>
      </c>
      <c r="P44" s="42" t="s">
        <v>62</v>
      </c>
    </row>
    <row r="45" spans="1:16" ht="12.75">
      <c r="A45" s="41"/>
      <c r="B45" s="42"/>
      <c r="C45" s="43"/>
      <c r="D45" s="42"/>
      <c r="E45" s="42"/>
      <c r="F45" s="42"/>
      <c r="G45" s="44"/>
      <c r="H45" s="42"/>
      <c r="I45" s="27" t="s">
        <v>22</v>
      </c>
      <c r="J45" s="42"/>
      <c r="K45" s="45"/>
      <c r="L45" s="52" t="e">
        <f t="shared" si="2"/>
        <v>#DIV/0!</v>
      </c>
      <c r="M45" s="42"/>
      <c r="N45" s="49"/>
      <c r="O45" s="47"/>
      <c r="P45" s="42"/>
    </row>
    <row r="46" spans="1:16" ht="12.75">
      <c r="A46" s="41"/>
      <c r="B46" s="42"/>
      <c r="C46" s="43"/>
      <c r="D46" s="42"/>
      <c r="E46" s="42"/>
      <c r="F46" s="42"/>
      <c r="G46" s="44"/>
      <c r="H46" s="42"/>
      <c r="I46" s="27" t="s">
        <v>22</v>
      </c>
      <c r="J46" s="42"/>
      <c r="K46" s="45"/>
      <c r="L46" s="52" t="e">
        <f t="shared" si="2"/>
        <v>#DIV/0!</v>
      </c>
      <c r="M46" s="42"/>
      <c r="N46" s="49"/>
      <c r="O46" s="47"/>
      <c r="P46" s="42"/>
    </row>
    <row r="47" spans="1:16" ht="12.75">
      <c r="A47" s="41"/>
      <c r="B47" s="42"/>
      <c r="C47" s="43"/>
      <c r="D47" s="42"/>
      <c r="E47" s="42"/>
      <c r="F47" s="42"/>
      <c r="G47" s="44"/>
      <c r="H47" s="42"/>
      <c r="I47" s="27" t="s">
        <v>22</v>
      </c>
      <c r="J47" s="42"/>
      <c r="K47" s="45"/>
      <c r="L47" s="52" t="e">
        <f t="shared" si="2"/>
        <v>#DIV/0!</v>
      </c>
      <c r="M47" s="42"/>
      <c r="N47" s="49"/>
      <c r="O47" s="47"/>
      <c r="P47" s="42"/>
    </row>
    <row r="48" spans="1:16" ht="12.75">
      <c r="A48" s="41"/>
      <c r="B48" s="42"/>
      <c r="C48" s="43"/>
      <c r="D48" s="42"/>
      <c r="E48" s="42"/>
      <c r="F48" s="42"/>
      <c r="G48" s="44"/>
      <c r="H48" s="42"/>
      <c r="I48" s="27" t="s">
        <v>22</v>
      </c>
      <c r="J48" s="42"/>
      <c r="K48" s="45"/>
      <c r="L48" s="52" t="e">
        <f t="shared" si="2"/>
        <v>#DIV/0!</v>
      </c>
      <c r="M48" s="42"/>
      <c r="N48" s="50"/>
      <c r="O48" s="47"/>
      <c r="P48" s="42"/>
    </row>
    <row r="49" spans="1:16" ht="12.75">
      <c r="A49" s="41"/>
      <c r="B49" s="42"/>
      <c r="C49" s="43"/>
      <c r="D49" s="42"/>
      <c r="E49" s="42"/>
      <c r="F49" s="42"/>
      <c r="G49" s="44"/>
      <c r="H49" s="42"/>
      <c r="I49" s="27" t="s">
        <v>22</v>
      </c>
      <c r="J49" s="42"/>
      <c r="K49" s="45"/>
      <c r="L49" s="52" t="e">
        <f t="shared" si="2"/>
        <v>#DIV/0!</v>
      </c>
      <c r="M49" s="42"/>
      <c r="N49" s="50"/>
      <c r="O49" s="47"/>
      <c r="P49" s="42"/>
    </row>
    <row r="50" spans="1:16" ht="12.75">
      <c r="A50" s="41"/>
      <c r="B50" s="42"/>
      <c r="C50" s="43"/>
      <c r="D50" s="42"/>
      <c r="E50" s="42"/>
      <c r="F50" s="42"/>
      <c r="G50" s="44"/>
      <c r="H50" s="42"/>
      <c r="I50" s="27" t="s">
        <v>22</v>
      </c>
      <c r="J50" s="42"/>
      <c r="K50" s="45"/>
      <c r="L50" s="52" t="e">
        <f t="shared" si="2"/>
        <v>#DIV/0!</v>
      </c>
      <c r="M50" s="42"/>
      <c r="N50" s="50"/>
      <c r="O50" s="47"/>
      <c r="P50" s="42"/>
    </row>
    <row r="51" spans="1:16" ht="12.75">
      <c r="A51" s="41"/>
      <c r="B51" s="42"/>
      <c r="C51" s="43"/>
      <c r="D51" s="42"/>
      <c r="E51" s="42"/>
      <c r="F51" s="42"/>
      <c r="G51" s="44"/>
      <c r="H51" s="42"/>
      <c r="I51" s="27" t="s">
        <v>22</v>
      </c>
      <c r="J51" s="42"/>
      <c r="K51" s="45"/>
      <c r="L51" s="52" t="e">
        <f t="shared" si="2"/>
        <v>#DIV/0!</v>
      </c>
      <c r="M51" s="42"/>
      <c r="N51" s="46"/>
      <c r="O51" s="47"/>
      <c r="P51" s="42"/>
    </row>
    <row r="52" spans="1:16" ht="12.75">
      <c r="A52" s="41"/>
      <c r="B52" s="42"/>
      <c r="C52" s="43"/>
      <c r="D52" s="42"/>
      <c r="E52" s="42"/>
      <c r="F52" s="42"/>
      <c r="G52" s="44"/>
      <c r="H52" s="42"/>
      <c r="I52" s="27" t="s">
        <v>22</v>
      </c>
      <c r="J52" s="42"/>
      <c r="K52" s="45"/>
      <c r="L52" s="52" t="e">
        <f t="shared" si="2"/>
        <v>#DIV/0!</v>
      </c>
      <c r="M52" s="42"/>
      <c r="N52" s="50"/>
      <c r="O52" s="47"/>
      <c r="P52" s="42"/>
    </row>
    <row r="53" spans="1:16" ht="12.75">
      <c r="A53" s="41"/>
      <c r="B53" s="42"/>
      <c r="C53" s="43"/>
      <c r="D53" s="42"/>
      <c r="E53" s="42"/>
      <c r="F53" s="42"/>
      <c r="G53" s="44"/>
      <c r="H53" s="42"/>
      <c r="I53" s="27" t="s">
        <v>22</v>
      </c>
      <c r="J53" s="42"/>
      <c r="K53" s="45"/>
      <c r="L53" s="52" t="e">
        <f t="shared" si="2"/>
        <v>#DIV/0!</v>
      </c>
      <c r="M53" s="42"/>
      <c r="N53" s="50"/>
      <c r="O53" s="47"/>
      <c r="P53" s="42"/>
    </row>
    <row r="54" spans="1:16" ht="12.75">
      <c r="A54" s="41"/>
      <c r="B54" s="42"/>
      <c r="C54" s="43"/>
      <c r="D54" s="42"/>
      <c r="E54" s="42"/>
      <c r="F54" s="42"/>
      <c r="G54" s="44"/>
      <c r="H54" s="42"/>
      <c r="I54" s="27" t="s">
        <v>22</v>
      </c>
      <c r="J54" s="42"/>
      <c r="K54" s="45"/>
      <c r="L54" s="52" t="e">
        <f t="shared" si="2"/>
        <v>#DIV/0!</v>
      </c>
      <c r="M54" s="42"/>
      <c r="N54" s="46"/>
      <c r="O54" s="47"/>
      <c r="P54" s="42"/>
    </row>
    <row r="55" spans="1:16" ht="12.75">
      <c r="A55" s="41"/>
      <c r="B55" s="42"/>
      <c r="C55" s="43"/>
      <c r="D55" s="42"/>
      <c r="E55" s="42"/>
      <c r="F55" s="42"/>
      <c r="G55" s="44"/>
      <c r="H55" s="42"/>
      <c r="I55" s="27" t="s">
        <v>22</v>
      </c>
      <c r="J55" s="42"/>
      <c r="K55" s="45"/>
      <c r="L55" s="52" t="e">
        <f t="shared" si="2"/>
        <v>#DIV/0!</v>
      </c>
      <c r="M55" s="42"/>
      <c r="N55" s="50"/>
      <c r="O55" s="47"/>
      <c r="P55" s="42"/>
    </row>
    <row r="56" spans="1:16" ht="12.75">
      <c r="A56" s="41"/>
      <c r="B56" s="42"/>
      <c r="C56" s="43"/>
      <c r="D56" s="42"/>
      <c r="E56" s="42"/>
      <c r="F56" s="42"/>
      <c r="G56" s="44"/>
      <c r="H56" s="42"/>
      <c r="I56" s="27" t="s">
        <v>22</v>
      </c>
      <c r="J56" s="42"/>
      <c r="K56" s="45"/>
      <c r="L56" s="52" t="e">
        <f t="shared" si="2"/>
        <v>#DIV/0!</v>
      </c>
      <c r="M56" s="42"/>
      <c r="N56" s="49"/>
      <c r="O56" s="47"/>
      <c r="P56" s="42"/>
    </row>
    <row r="57" spans="1:16" ht="12.75">
      <c r="A57" s="41"/>
      <c r="B57" s="42"/>
      <c r="C57" s="43"/>
      <c r="D57" s="42"/>
      <c r="E57" s="42"/>
      <c r="F57" s="42"/>
      <c r="G57" s="44"/>
      <c r="H57" s="42"/>
      <c r="I57" s="27" t="s">
        <v>22</v>
      </c>
      <c r="J57" s="42"/>
      <c r="K57" s="45"/>
      <c r="L57" s="52" t="e">
        <f aca="true" t="shared" si="3" ref="L57:L63">SUM(G57)+H57/(H57+J57)*(K57-G57)</f>
        <v>#DIV/0!</v>
      </c>
      <c r="M57" s="42"/>
      <c r="N57" s="50"/>
      <c r="O57" s="47"/>
      <c r="P57" s="42"/>
    </row>
    <row r="58" spans="1:16" ht="12.75">
      <c r="A58" s="41"/>
      <c r="B58" s="42"/>
      <c r="C58" s="43"/>
      <c r="D58" s="42"/>
      <c r="E58" s="42"/>
      <c r="F58" s="42"/>
      <c r="G58" s="44"/>
      <c r="H58" s="42"/>
      <c r="I58" s="27" t="s">
        <v>22</v>
      </c>
      <c r="J58" s="42"/>
      <c r="K58" s="45"/>
      <c r="L58" s="52" t="e">
        <f t="shared" si="3"/>
        <v>#DIV/0!</v>
      </c>
      <c r="M58" s="42"/>
      <c r="N58" s="49"/>
      <c r="O58" s="47"/>
      <c r="P58" s="42"/>
    </row>
    <row r="59" spans="1:16" ht="12.75">
      <c r="A59" s="41"/>
      <c r="B59" s="42"/>
      <c r="C59" s="43"/>
      <c r="D59" s="42"/>
      <c r="E59" s="42"/>
      <c r="F59" s="42"/>
      <c r="G59" s="44"/>
      <c r="H59" s="42"/>
      <c r="I59" s="27" t="s">
        <v>22</v>
      </c>
      <c r="J59" s="42"/>
      <c r="K59" s="45"/>
      <c r="L59" s="52" t="e">
        <f t="shared" si="3"/>
        <v>#DIV/0!</v>
      </c>
      <c r="M59" s="42"/>
      <c r="N59" s="49"/>
      <c r="O59" s="47"/>
      <c r="P59" s="42"/>
    </row>
    <row r="60" spans="1:16" ht="12.75">
      <c r="A60" s="41"/>
      <c r="B60" s="42"/>
      <c r="C60" s="43"/>
      <c r="D60" s="42"/>
      <c r="E60" s="42"/>
      <c r="F60" s="42"/>
      <c r="G60" s="44"/>
      <c r="H60" s="42"/>
      <c r="I60" s="27" t="s">
        <v>22</v>
      </c>
      <c r="J60" s="42"/>
      <c r="K60" s="45"/>
      <c r="L60" s="52" t="e">
        <f t="shared" si="3"/>
        <v>#DIV/0!</v>
      </c>
      <c r="M60" s="42"/>
      <c r="N60" s="49"/>
      <c r="O60" s="47"/>
      <c r="P60" s="42"/>
    </row>
    <row r="61" spans="1:16" ht="12.75">
      <c r="A61" s="41"/>
      <c r="B61" s="42"/>
      <c r="C61" s="43"/>
      <c r="D61" s="42"/>
      <c r="E61" s="42"/>
      <c r="F61" s="42"/>
      <c r="G61" s="44"/>
      <c r="H61" s="42"/>
      <c r="I61" s="27" t="s">
        <v>22</v>
      </c>
      <c r="J61" s="42"/>
      <c r="K61" s="45"/>
      <c r="L61" s="52" t="e">
        <f t="shared" si="3"/>
        <v>#DIV/0!</v>
      </c>
      <c r="M61" s="42"/>
      <c r="N61" s="50"/>
      <c r="O61" s="47"/>
      <c r="P61" s="42"/>
    </row>
    <row r="62" spans="1:16" ht="12.75">
      <c r="A62" s="41"/>
      <c r="B62" s="42"/>
      <c r="C62" s="43"/>
      <c r="D62" s="42"/>
      <c r="E62" s="42"/>
      <c r="F62" s="42"/>
      <c r="G62" s="44"/>
      <c r="H62" s="42"/>
      <c r="I62" s="27" t="s">
        <v>22</v>
      </c>
      <c r="J62" s="42"/>
      <c r="K62" s="45"/>
      <c r="L62" s="52" t="e">
        <f t="shared" si="3"/>
        <v>#DIV/0!</v>
      </c>
      <c r="M62" s="42"/>
      <c r="N62" s="46"/>
      <c r="O62" s="48"/>
      <c r="P62" s="42"/>
    </row>
    <row r="63" spans="1:16" ht="12.75">
      <c r="A63" s="41"/>
      <c r="B63" s="42"/>
      <c r="C63" s="43"/>
      <c r="D63" s="42"/>
      <c r="E63" s="42"/>
      <c r="F63" s="42"/>
      <c r="G63" s="44"/>
      <c r="H63" s="42"/>
      <c r="I63" s="27" t="s">
        <v>22</v>
      </c>
      <c r="J63" s="42"/>
      <c r="K63" s="45"/>
      <c r="L63" s="52" t="e">
        <f t="shared" si="3"/>
        <v>#DIV/0!</v>
      </c>
      <c r="M63" s="42"/>
      <c r="N63" s="46"/>
      <c r="O63" s="48"/>
      <c r="P63" s="42"/>
    </row>
    <row r="64" spans="1:28" s="53" customFormat="1" ht="12.75">
      <c r="A64"/>
      <c r="B64"/>
      <c r="C64"/>
      <c r="D64"/>
      <c r="E64"/>
      <c r="F64"/>
      <c r="G64"/>
      <c r="H64"/>
      <c r="I64"/>
      <c r="J64"/>
      <c r="K64" s="2"/>
      <c r="L64"/>
      <c r="M64"/>
      <c r="N64"/>
      <c r="O64"/>
      <c r="P64"/>
      <c r="Q64"/>
      <c r="R64"/>
      <c r="S64"/>
      <c r="T64"/>
      <c r="U64"/>
      <c r="V64"/>
      <c r="W64"/>
      <c r="X64"/>
      <c r="Y64"/>
      <c r="Z64"/>
      <c r="AA64"/>
      <c r="AB64"/>
    </row>
    <row r="65" spans="1:11" s="53" customFormat="1" ht="12.75">
      <c r="A65" s="54" t="s">
        <v>63</v>
      </c>
      <c r="K65" s="55"/>
    </row>
    <row r="66" spans="1:28" s="19" customFormat="1" ht="10.5">
      <c r="A66" s="53"/>
      <c r="B66" s="53"/>
      <c r="C66" s="53"/>
      <c r="D66" s="53"/>
      <c r="E66" s="53"/>
      <c r="F66" s="53"/>
      <c r="G66" s="53"/>
      <c r="H66" s="53"/>
      <c r="I66" s="53"/>
      <c r="J66" s="53"/>
      <c r="K66" s="55"/>
      <c r="L66" s="53"/>
      <c r="M66" s="53"/>
      <c r="N66" s="53"/>
      <c r="O66" s="53"/>
      <c r="P66" s="53"/>
      <c r="Q66" s="53"/>
      <c r="R66" s="53"/>
      <c r="S66" s="53"/>
      <c r="T66" s="53"/>
      <c r="U66" s="53"/>
      <c r="V66" s="53"/>
      <c r="W66" s="53"/>
      <c r="X66" s="53"/>
      <c r="Y66" s="53"/>
      <c r="Z66" s="53"/>
      <c r="AA66" s="53"/>
      <c r="AB66" s="53"/>
    </row>
    <row r="67" spans="1:11" s="19" customFormat="1" ht="10.5">
      <c r="A67" s="56" t="s">
        <v>64</v>
      </c>
      <c r="K67" s="23"/>
    </row>
    <row r="68" spans="1:11" s="19" customFormat="1" ht="10.5" customHeight="1">
      <c r="A68" s="56" t="s">
        <v>65</v>
      </c>
      <c r="K68" s="23"/>
    </row>
    <row r="69" spans="1:11" s="19" customFormat="1" ht="10.5">
      <c r="A69" s="56"/>
      <c r="K69" s="23"/>
    </row>
    <row r="70" spans="1:11" s="19" customFormat="1" ht="10.5">
      <c r="A70" s="56" t="s">
        <v>66</v>
      </c>
      <c r="K70" s="23"/>
    </row>
    <row r="71" spans="1:11" s="19" customFormat="1" ht="10.5">
      <c r="A71" s="56" t="s">
        <v>67</v>
      </c>
      <c r="K71" s="23"/>
    </row>
    <row r="72" spans="1:11" s="19" customFormat="1" ht="10.5" customHeight="1">
      <c r="A72" s="56" t="s">
        <v>68</v>
      </c>
      <c r="K72" s="23"/>
    </row>
    <row r="73" spans="1:11" s="19" customFormat="1" ht="4.5" customHeight="1">
      <c r="A73" s="56" t="s">
        <v>69</v>
      </c>
      <c r="K73" s="23"/>
    </row>
    <row r="74" s="19" customFormat="1" ht="10.5">
      <c r="K74" s="23"/>
    </row>
    <row r="75" spans="1:11" s="19" customFormat="1" ht="10.5">
      <c r="A75" s="56" t="s">
        <v>70</v>
      </c>
      <c r="B75" s="56" t="s">
        <v>71</v>
      </c>
      <c r="K75" s="23"/>
    </row>
    <row r="76" spans="1:11" s="19" customFormat="1" ht="10.5">
      <c r="A76" s="19" t="s">
        <v>72</v>
      </c>
      <c r="B76" s="19" t="s">
        <v>73</v>
      </c>
      <c r="K76" s="23"/>
    </row>
    <row r="77" spans="1:11" s="19" customFormat="1" ht="10.5">
      <c r="A77" s="19" t="s">
        <v>74</v>
      </c>
      <c r="B77" s="19" t="s">
        <v>75</v>
      </c>
      <c r="K77" s="23"/>
    </row>
    <row r="78" spans="1:11" s="19" customFormat="1" ht="10.5">
      <c r="A78" s="19" t="s">
        <v>76</v>
      </c>
      <c r="B78" s="56" t="s">
        <v>77</v>
      </c>
      <c r="K78" s="23"/>
    </row>
    <row r="79" spans="1:11" s="19" customFormat="1" ht="4.5" customHeight="1">
      <c r="A79" s="19" t="s">
        <v>78</v>
      </c>
      <c r="B79" s="56" t="s">
        <v>79</v>
      </c>
      <c r="K79" s="23"/>
    </row>
    <row r="80" s="19" customFormat="1" ht="10.5">
      <c r="K80" s="23"/>
    </row>
    <row r="81" spans="1:11" s="19" customFormat="1" ht="10.5">
      <c r="A81" s="56" t="s">
        <v>80</v>
      </c>
      <c r="K81" s="23"/>
    </row>
    <row r="82" spans="1:11" s="19" customFormat="1" ht="10.5">
      <c r="A82" s="56" t="s">
        <v>81</v>
      </c>
      <c r="K82" s="23"/>
    </row>
    <row r="83" s="19" customFormat="1" ht="10.5">
      <c r="K83" s="23"/>
    </row>
    <row r="84" spans="1:11" s="19" customFormat="1" ht="10.5">
      <c r="A84" s="56" t="s">
        <v>82</v>
      </c>
      <c r="K84" s="23"/>
    </row>
    <row r="85" spans="1:11" s="19" customFormat="1" ht="10.5">
      <c r="A85" s="56" t="s">
        <v>83</v>
      </c>
      <c r="K85" s="23"/>
    </row>
    <row r="86" spans="1:11" s="19" customFormat="1" ht="4.5" customHeight="1">
      <c r="A86" s="56" t="s">
        <v>84</v>
      </c>
      <c r="K86" s="23"/>
    </row>
    <row r="87" s="19" customFormat="1" ht="10.5">
      <c r="K87" s="23"/>
    </row>
    <row r="88" spans="1:11" s="19" customFormat="1" ht="10.5">
      <c r="A88" s="19" t="s">
        <v>85</v>
      </c>
      <c r="K88" s="23"/>
    </row>
    <row r="89" s="19" customFormat="1" ht="10.5">
      <c r="K89" s="23"/>
    </row>
    <row r="90" spans="1:11" s="19" customFormat="1" ht="10.5">
      <c r="A90" s="56" t="s">
        <v>86</v>
      </c>
      <c r="K90" s="23"/>
    </row>
    <row r="91" s="19" customFormat="1" ht="10.5">
      <c r="K91" s="23"/>
    </row>
    <row r="92" spans="1:28" ht="12.75">
      <c r="A92" s="56" t="s">
        <v>87</v>
      </c>
      <c r="B92" s="19"/>
      <c r="C92" s="19"/>
      <c r="D92" s="19"/>
      <c r="E92" s="19"/>
      <c r="F92" s="19"/>
      <c r="G92" s="19"/>
      <c r="H92" s="19"/>
      <c r="I92" s="19"/>
      <c r="J92" s="19"/>
      <c r="K92" s="23"/>
      <c r="L92" s="19"/>
      <c r="M92" s="19"/>
      <c r="N92" s="19"/>
      <c r="O92" s="19"/>
      <c r="P92" s="19"/>
      <c r="Q92" s="19"/>
      <c r="R92" s="19"/>
      <c r="S92" s="19"/>
      <c r="T92" s="19"/>
      <c r="U92" s="19"/>
      <c r="V92" s="19"/>
      <c r="W92" s="19"/>
      <c r="X92" s="19"/>
      <c r="Y92" s="19"/>
      <c r="Z92" s="19"/>
      <c r="AA92" s="19"/>
      <c r="AB92" s="19"/>
    </row>
  </sheetData>
  <printOptions/>
  <pageMargins left="0.75" right="0.75" top="1" bottom="1" header="0.511811024" footer="0.511811024"/>
  <pageSetup fitToHeight="1" fitToWidth="1" orientation="landscape" paperSize="9" scale="77" r:id="rId1"/>
  <headerFooter alignWithMargins="0">
    <oddHeader>&amp;C&amp;A</oddHeader>
    <oddFooter>&amp;CPágina &amp;P</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AB107"/>
  <sheetViews>
    <sheetView workbookViewId="0" topLeftCell="R55">
      <selection activeCell="Z64" sqref="Z64"/>
    </sheetView>
  </sheetViews>
  <sheetFormatPr defaultColWidth="11.421875" defaultRowHeight="12.75"/>
  <cols>
    <col min="1" max="1" width="16.28125" style="0" customWidth="1"/>
    <col min="2" max="2" width="18.140625" style="0" customWidth="1"/>
    <col min="3" max="3" width="10.421875" style="0" customWidth="1"/>
    <col min="4" max="4" width="8.7109375" style="0" customWidth="1"/>
    <col min="5" max="5" width="8.421875" style="0" customWidth="1"/>
    <col min="6" max="6" width="10.7109375" style="0" customWidth="1"/>
    <col min="7" max="7" width="12.140625" style="0" customWidth="1"/>
    <col min="8" max="8" width="6.57421875" style="0" customWidth="1"/>
    <col min="9" max="9" width="2.57421875" style="0" customWidth="1"/>
    <col min="10" max="10" width="6.140625" style="0" customWidth="1"/>
    <col min="11" max="11" width="12.7109375" style="2" customWidth="1"/>
    <col min="12" max="12" width="14.00390625" style="0" customWidth="1"/>
    <col min="13" max="13" width="10.421875" style="0" customWidth="1"/>
    <col min="14" max="14" width="13.421875" style="64" customWidth="1"/>
    <col min="15" max="15" width="10.57421875" style="0" customWidth="1"/>
    <col min="16" max="16" width="29.57421875" style="0" customWidth="1"/>
  </cols>
  <sheetData>
    <row r="1" ht="19.5">
      <c r="A1" s="1" t="s">
        <v>0</v>
      </c>
    </row>
    <row r="2" ht="30.75">
      <c r="A2" s="3" t="s">
        <v>1</v>
      </c>
    </row>
    <row r="4" spans="1:15" ht="15.75">
      <c r="A4" s="4" t="s">
        <v>88</v>
      </c>
      <c r="G4" s="2"/>
      <c r="I4" s="5"/>
      <c r="L4" s="2"/>
      <c r="N4" s="65"/>
      <c r="O4" s="5"/>
    </row>
    <row r="5" spans="7:15" ht="12.75">
      <c r="G5" s="2"/>
      <c r="I5" s="5"/>
      <c r="L5" s="2"/>
      <c r="N5" s="65"/>
      <c r="O5" s="5"/>
    </row>
    <row r="6" spans="1:15" s="5" customFormat="1" ht="12.75">
      <c r="A6" s="7" t="s">
        <v>3</v>
      </c>
      <c r="B6"/>
      <c r="E6" s="8"/>
      <c r="F6" s="9" t="s">
        <v>4</v>
      </c>
      <c r="G6" s="10" t="s">
        <v>5</v>
      </c>
      <c r="H6" s="11"/>
      <c r="I6" s="11"/>
      <c r="J6" s="11"/>
      <c r="K6" s="12"/>
      <c r="L6" s="13" t="s">
        <v>6</v>
      </c>
      <c r="N6" s="66"/>
      <c r="O6" s="9" t="s">
        <v>8</v>
      </c>
    </row>
    <row r="7" spans="7:15" ht="13.5" thickBot="1">
      <c r="G7" s="2"/>
      <c r="I7" s="5"/>
      <c r="L7" s="2"/>
      <c r="N7" s="67" t="s">
        <v>9</v>
      </c>
      <c r="O7" s="5"/>
    </row>
    <row r="8" spans="1:16" ht="14.25" thickBot="1" thickTop="1">
      <c r="A8" s="16" t="s">
        <v>10</v>
      </c>
      <c r="B8" s="17"/>
      <c r="C8" s="17"/>
      <c r="D8" s="16" t="s">
        <v>11</v>
      </c>
      <c r="E8" s="18" t="s">
        <v>11</v>
      </c>
      <c r="F8" s="19"/>
      <c r="G8" s="20" t="s">
        <v>12</v>
      </c>
      <c r="H8" s="21"/>
      <c r="I8" s="21"/>
      <c r="J8" s="21"/>
      <c r="K8" s="22"/>
      <c r="L8" s="23"/>
      <c r="M8" s="17"/>
      <c r="N8" s="67" t="s">
        <v>13</v>
      </c>
      <c r="O8" s="17"/>
      <c r="P8" s="19"/>
    </row>
    <row r="9" spans="1:16" ht="14.25" thickBot="1" thickTop="1">
      <c r="A9" s="24" t="s">
        <v>14</v>
      </c>
      <c r="B9" s="25" t="s">
        <v>15</v>
      </c>
      <c r="C9" s="26" t="s">
        <v>16</v>
      </c>
      <c r="D9" s="27" t="s">
        <v>17</v>
      </c>
      <c r="E9" s="27" t="s">
        <v>18</v>
      </c>
      <c r="F9" s="25" t="s">
        <v>19</v>
      </c>
      <c r="G9" s="28" t="s">
        <v>20</v>
      </c>
      <c r="H9" s="29" t="s">
        <v>21</v>
      </c>
      <c r="I9" s="29" t="s">
        <v>22</v>
      </c>
      <c r="J9" s="29" t="s">
        <v>21</v>
      </c>
      <c r="K9" s="30" t="s">
        <v>23</v>
      </c>
      <c r="L9" s="31" t="s">
        <v>24</v>
      </c>
      <c r="M9" s="26" t="s">
        <v>16</v>
      </c>
      <c r="N9" s="68"/>
      <c r="O9" s="26" t="s">
        <v>26</v>
      </c>
      <c r="P9" s="26" t="s">
        <v>27</v>
      </c>
    </row>
    <row r="10" spans="1:16" ht="13.5" thickTop="1">
      <c r="A10" s="33"/>
      <c r="B10" s="34"/>
      <c r="C10" s="34"/>
      <c r="D10" s="34"/>
      <c r="E10" s="34"/>
      <c r="F10" s="34"/>
      <c r="G10" s="35"/>
      <c r="H10" s="36"/>
      <c r="I10" s="27" t="s">
        <v>22</v>
      </c>
      <c r="J10" s="36"/>
      <c r="K10" s="37"/>
      <c r="L10" s="38" t="e">
        <f>SUM(G10)+H10/(H10+J10)*(K10-G10)</f>
        <v>#DIV/0!</v>
      </c>
      <c r="M10" s="34"/>
      <c r="N10" s="69"/>
      <c r="O10" s="40"/>
      <c r="P10" s="34"/>
    </row>
    <row r="11" spans="1:16" ht="12.75">
      <c r="A11" s="41"/>
      <c r="B11" s="42"/>
      <c r="C11" s="43"/>
      <c r="D11" s="42"/>
      <c r="E11" s="42"/>
      <c r="F11" s="42"/>
      <c r="G11" s="44"/>
      <c r="H11" s="42"/>
      <c r="I11" s="27"/>
      <c r="J11" s="42"/>
      <c r="K11" s="45"/>
      <c r="L11" s="38"/>
      <c r="M11" s="43"/>
      <c r="N11" s="59"/>
      <c r="O11" s="47"/>
      <c r="P11" s="42"/>
    </row>
    <row r="12" spans="1:16" ht="12.75">
      <c r="A12" s="41" t="s">
        <v>28</v>
      </c>
      <c r="B12" s="42" t="s">
        <v>29</v>
      </c>
      <c r="C12" s="43">
        <v>37093</v>
      </c>
      <c r="D12" s="42" t="s">
        <v>30</v>
      </c>
      <c r="E12" s="42" t="s">
        <v>31</v>
      </c>
      <c r="F12" s="42" t="s">
        <v>32</v>
      </c>
      <c r="G12" s="44">
        <v>10.1</v>
      </c>
      <c r="H12" s="42">
        <v>5</v>
      </c>
      <c r="I12" s="27" t="s">
        <v>22</v>
      </c>
      <c r="J12" s="42">
        <v>0.5</v>
      </c>
      <c r="K12" s="45">
        <v>11.1</v>
      </c>
      <c r="L12" s="38">
        <f>SUM(G12)+H12/(H12+J12)*(K12-G12)</f>
        <v>11.009090909090908</v>
      </c>
      <c r="M12" s="43">
        <v>37093</v>
      </c>
      <c r="N12" s="59">
        <v>11</v>
      </c>
      <c r="O12" s="47">
        <v>3</v>
      </c>
      <c r="P12" s="42" t="s">
        <v>89</v>
      </c>
    </row>
    <row r="13" spans="1:16" ht="12.75">
      <c r="A13" s="41"/>
      <c r="B13" s="42"/>
      <c r="C13" s="43"/>
      <c r="D13" s="42"/>
      <c r="E13" s="42"/>
      <c r="F13" s="42"/>
      <c r="G13" s="44"/>
      <c r="H13" s="42"/>
      <c r="I13" s="27"/>
      <c r="J13" s="42"/>
      <c r="K13" s="45"/>
      <c r="L13" s="38"/>
      <c r="M13" s="43">
        <v>37095</v>
      </c>
      <c r="N13" s="59">
        <v>12</v>
      </c>
      <c r="O13" s="47"/>
      <c r="P13" s="42" t="s">
        <v>90</v>
      </c>
    </row>
    <row r="14" spans="1:16" ht="12.75">
      <c r="A14" s="41"/>
      <c r="B14" s="42"/>
      <c r="C14" s="43"/>
      <c r="D14" s="42"/>
      <c r="E14" s="42"/>
      <c r="F14" s="42"/>
      <c r="G14" s="44"/>
      <c r="H14" s="42"/>
      <c r="I14" s="27" t="s">
        <v>22</v>
      </c>
      <c r="J14" s="42"/>
      <c r="K14" s="45"/>
      <c r="L14" s="38" t="e">
        <f>SUM(G14)+H14/(H14+J14)*(K14-G14)</f>
        <v>#DIV/0!</v>
      </c>
      <c r="M14" s="43">
        <v>37096</v>
      </c>
      <c r="N14" s="59">
        <v>12.1</v>
      </c>
      <c r="O14" s="47"/>
      <c r="P14" s="42" t="s">
        <v>90</v>
      </c>
    </row>
    <row r="15" spans="1:16" ht="12.75">
      <c r="A15" s="41"/>
      <c r="B15" s="42"/>
      <c r="C15" s="43"/>
      <c r="D15" s="42"/>
      <c r="E15" s="42"/>
      <c r="F15" s="42"/>
      <c r="G15" s="44"/>
      <c r="H15" s="42"/>
      <c r="I15" s="27"/>
      <c r="J15" s="42"/>
      <c r="K15" s="45"/>
      <c r="L15" s="38"/>
      <c r="M15" s="43">
        <v>37097</v>
      </c>
      <c r="N15" s="59">
        <v>12.65</v>
      </c>
      <c r="O15" s="47"/>
      <c r="P15" s="42" t="s">
        <v>90</v>
      </c>
    </row>
    <row r="16" spans="1:16" ht="12.75">
      <c r="A16" s="41"/>
      <c r="B16" s="42"/>
      <c r="C16" s="43"/>
      <c r="D16" s="42"/>
      <c r="E16" s="42"/>
      <c r="F16" s="42"/>
      <c r="G16" s="44"/>
      <c r="H16" s="42"/>
      <c r="I16" s="27"/>
      <c r="J16" s="42"/>
      <c r="K16" s="45"/>
      <c r="L16" s="63"/>
      <c r="M16" s="43">
        <v>37098</v>
      </c>
      <c r="N16" s="59">
        <v>12.7</v>
      </c>
      <c r="O16" s="47"/>
      <c r="P16" s="42" t="s">
        <v>90</v>
      </c>
    </row>
    <row r="17" spans="1:16" ht="12.75">
      <c r="A17" s="41"/>
      <c r="B17" s="42"/>
      <c r="C17" s="43"/>
      <c r="D17" s="42"/>
      <c r="E17" s="42"/>
      <c r="F17" s="42"/>
      <c r="G17" s="44"/>
      <c r="H17" s="42"/>
      <c r="I17" s="27"/>
      <c r="J17" s="42"/>
      <c r="K17" s="45"/>
      <c r="L17" s="63"/>
      <c r="M17" s="43"/>
      <c r="N17" s="59"/>
      <c r="O17" s="47"/>
      <c r="P17" s="42"/>
    </row>
    <row r="18" spans="1:17" ht="12.75">
      <c r="A18" s="41"/>
      <c r="B18" s="42"/>
      <c r="C18" s="43"/>
      <c r="D18" s="42"/>
      <c r="E18" s="42"/>
      <c r="F18" s="42"/>
      <c r="G18" s="44"/>
      <c r="H18" s="42"/>
      <c r="I18" s="27"/>
      <c r="J18" s="42"/>
      <c r="K18" s="45"/>
      <c r="L18" s="63"/>
      <c r="M18" s="43">
        <v>37105</v>
      </c>
      <c r="N18" s="59">
        <v>12.6</v>
      </c>
      <c r="O18" s="47" t="s">
        <v>91</v>
      </c>
      <c r="P18" s="42" t="s">
        <v>92</v>
      </c>
      <c r="Q18" t="s">
        <v>93</v>
      </c>
    </row>
    <row r="19" spans="1:16" ht="12.75">
      <c r="A19" s="41"/>
      <c r="B19" s="42"/>
      <c r="C19" s="43"/>
      <c r="D19" s="42"/>
      <c r="E19" s="42"/>
      <c r="F19" s="42"/>
      <c r="G19" s="44"/>
      <c r="H19" s="42"/>
      <c r="I19" s="27"/>
      <c r="J19" s="42"/>
      <c r="K19" s="45"/>
      <c r="L19" s="63"/>
      <c r="M19" s="43"/>
      <c r="N19" s="59"/>
      <c r="O19" s="47"/>
      <c r="P19" s="42"/>
    </row>
    <row r="20" spans="1:16" ht="12.75">
      <c r="A20" s="41"/>
      <c r="B20" s="42"/>
      <c r="C20" s="43"/>
      <c r="D20" s="42"/>
      <c r="E20" s="42"/>
      <c r="F20" s="42"/>
      <c r="G20" s="44"/>
      <c r="H20" s="42"/>
      <c r="I20" s="27"/>
      <c r="J20" s="42"/>
      <c r="K20" s="45"/>
      <c r="L20" s="63"/>
      <c r="M20" s="43">
        <v>37109</v>
      </c>
      <c r="N20" s="59">
        <v>12.3</v>
      </c>
      <c r="O20" s="47"/>
      <c r="P20" s="42" t="s">
        <v>92</v>
      </c>
    </row>
    <row r="21" spans="1:17" ht="12.75">
      <c r="A21" s="41"/>
      <c r="B21" s="42"/>
      <c r="C21" s="43"/>
      <c r="D21" s="42"/>
      <c r="E21" s="42"/>
      <c r="F21" s="42"/>
      <c r="G21" s="44"/>
      <c r="H21" s="42"/>
      <c r="I21" s="27"/>
      <c r="J21" s="42"/>
      <c r="K21" s="45"/>
      <c r="L21" s="63"/>
      <c r="M21" s="43">
        <v>37109</v>
      </c>
      <c r="N21" s="59">
        <v>11.6</v>
      </c>
      <c r="O21" s="47" t="s">
        <v>91</v>
      </c>
      <c r="P21" s="42" t="s">
        <v>90</v>
      </c>
      <c r="Q21" t="s">
        <v>93</v>
      </c>
    </row>
    <row r="22" spans="1:16" ht="12.75">
      <c r="A22" s="41"/>
      <c r="B22" s="42"/>
      <c r="C22" s="43"/>
      <c r="D22" s="42"/>
      <c r="E22" s="42"/>
      <c r="F22" s="42"/>
      <c r="G22" s="44"/>
      <c r="H22" s="42"/>
      <c r="I22" s="27"/>
      <c r="J22" s="42"/>
      <c r="K22" s="45"/>
      <c r="L22" s="51"/>
      <c r="M22" s="43">
        <v>37110</v>
      </c>
      <c r="N22" s="59">
        <v>11.85</v>
      </c>
      <c r="O22" s="47"/>
      <c r="P22" s="42" t="s">
        <v>90</v>
      </c>
    </row>
    <row r="23" spans="1:16" ht="12.75">
      <c r="A23" s="41" t="s">
        <v>28</v>
      </c>
      <c r="B23" s="42" t="s">
        <v>33</v>
      </c>
      <c r="C23" s="43">
        <v>37110</v>
      </c>
      <c r="D23" s="42" t="s">
        <v>34</v>
      </c>
      <c r="E23" s="42" t="s">
        <v>35</v>
      </c>
      <c r="F23" s="42" t="s">
        <v>36</v>
      </c>
      <c r="G23" s="44">
        <v>11.1</v>
      </c>
      <c r="H23" s="42">
        <v>2</v>
      </c>
      <c r="I23" s="27" t="s">
        <v>22</v>
      </c>
      <c r="J23" s="42">
        <v>0.5</v>
      </c>
      <c r="K23" s="45">
        <v>11.6</v>
      </c>
      <c r="L23" s="52">
        <f>SUM(G23)+H23/(H23+J23)*(K23-G23)</f>
        <v>11.5</v>
      </c>
      <c r="M23" s="43">
        <v>37110</v>
      </c>
      <c r="N23" s="59">
        <v>11.4</v>
      </c>
      <c r="O23" s="47" t="s">
        <v>37</v>
      </c>
      <c r="P23" s="42" t="s">
        <v>89</v>
      </c>
    </row>
    <row r="24" spans="1:16" ht="12.75">
      <c r="A24" s="41"/>
      <c r="B24" s="42"/>
      <c r="C24" s="43"/>
      <c r="D24" s="42"/>
      <c r="E24" s="42"/>
      <c r="F24" s="42"/>
      <c r="G24" s="44"/>
      <c r="H24" s="42"/>
      <c r="I24" s="27"/>
      <c r="J24" s="42"/>
      <c r="K24" s="45"/>
      <c r="L24" s="52"/>
      <c r="M24" s="43">
        <v>37111</v>
      </c>
      <c r="N24" s="59">
        <v>11.5</v>
      </c>
      <c r="O24" s="47"/>
      <c r="P24" s="42" t="s">
        <v>90</v>
      </c>
    </row>
    <row r="25" spans="1:16" ht="12.75">
      <c r="A25" s="41"/>
      <c r="B25" s="42"/>
      <c r="C25" s="43"/>
      <c r="D25" s="42"/>
      <c r="E25" s="42"/>
      <c r="F25" s="42"/>
      <c r="G25" s="44"/>
      <c r="H25" s="42"/>
      <c r="I25" s="27"/>
      <c r="J25" s="42"/>
      <c r="K25" s="45"/>
      <c r="L25" s="52"/>
      <c r="M25" s="43">
        <v>37112</v>
      </c>
      <c r="N25" s="59">
        <v>11.6</v>
      </c>
      <c r="O25" s="47"/>
      <c r="P25" s="42" t="s">
        <v>90</v>
      </c>
    </row>
    <row r="26" spans="1:16" ht="12.75">
      <c r="A26" s="41"/>
      <c r="B26" s="42"/>
      <c r="C26" s="43"/>
      <c r="D26" s="58"/>
      <c r="E26" s="58"/>
      <c r="F26" s="42"/>
      <c r="G26" s="44"/>
      <c r="H26" s="42"/>
      <c r="I26" s="27"/>
      <c r="J26" s="42"/>
      <c r="K26" s="45"/>
      <c r="L26" s="51"/>
      <c r="M26" s="43"/>
      <c r="N26" s="59"/>
      <c r="O26" s="47"/>
      <c r="P26" s="42"/>
    </row>
    <row r="27" spans="1:16" ht="12.75">
      <c r="A27" s="41"/>
      <c r="B27" s="42"/>
      <c r="C27" s="43"/>
      <c r="D27" s="58"/>
      <c r="E27" s="58"/>
      <c r="F27" s="42"/>
      <c r="G27" s="44"/>
      <c r="H27" s="42"/>
      <c r="I27" s="27"/>
      <c r="J27" s="42"/>
      <c r="K27" s="45"/>
      <c r="L27" s="51"/>
      <c r="M27" s="43"/>
      <c r="N27" s="59"/>
      <c r="O27" s="47"/>
      <c r="P27" s="42"/>
    </row>
    <row r="28" spans="1:16" ht="12.75">
      <c r="A28" s="41"/>
      <c r="B28" s="42"/>
      <c r="C28" s="43"/>
      <c r="D28" s="58"/>
      <c r="E28" s="58"/>
      <c r="F28" s="42"/>
      <c r="G28" s="44"/>
      <c r="H28" s="42"/>
      <c r="I28" s="27"/>
      <c r="J28" s="42"/>
      <c r="K28" s="45"/>
      <c r="L28" s="51"/>
      <c r="M28" s="43">
        <v>37114</v>
      </c>
      <c r="N28" s="59">
        <v>11.55</v>
      </c>
      <c r="O28" s="47"/>
      <c r="P28" s="42" t="s">
        <v>90</v>
      </c>
    </row>
    <row r="29" spans="1:16" ht="12.75">
      <c r="A29" s="41" t="s">
        <v>39</v>
      </c>
      <c r="B29" s="42" t="s">
        <v>40</v>
      </c>
      <c r="C29" s="43">
        <v>37114</v>
      </c>
      <c r="D29" s="58" t="s">
        <v>41</v>
      </c>
      <c r="E29" s="58" t="s">
        <v>42</v>
      </c>
      <c r="F29" s="42" t="s">
        <v>32</v>
      </c>
      <c r="G29" s="44">
        <v>11.6</v>
      </c>
      <c r="H29" s="42">
        <v>0.5</v>
      </c>
      <c r="I29" s="27" t="s">
        <v>22</v>
      </c>
      <c r="J29" s="42">
        <v>5</v>
      </c>
      <c r="K29" s="45">
        <v>12.6</v>
      </c>
      <c r="L29" s="51">
        <f>SUM(G29)+H29/(H29+J29)*(K29-G29)</f>
        <v>11.690909090909091</v>
      </c>
      <c r="M29" s="43">
        <v>37114</v>
      </c>
      <c r="N29" s="59">
        <v>11.5</v>
      </c>
      <c r="O29" s="47">
        <v>2.7</v>
      </c>
      <c r="P29" s="42" t="s">
        <v>89</v>
      </c>
    </row>
    <row r="30" spans="1:16" ht="12.75">
      <c r="A30" s="41"/>
      <c r="B30" s="42"/>
      <c r="C30" s="43"/>
      <c r="D30" s="58"/>
      <c r="E30" s="58"/>
      <c r="F30" s="42"/>
      <c r="G30" s="44"/>
      <c r="H30" s="42"/>
      <c r="I30" s="27"/>
      <c r="J30" s="42"/>
      <c r="K30" s="45"/>
      <c r="L30" s="51"/>
      <c r="M30" s="43"/>
      <c r="N30" s="59"/>
      <c r="O30" s="47"/>
      <c r="P30" s="42"/>
    </row>
    <row r="31" spans="1:16" ht="12.75">
      <c r="A31" s="41"/>
      <c r="B31" s="42"/>
      <c r="C31" s="43"/>
      <c r="D31" s="58"/>
      <c r="E31" s="58"/>
      <c r="F31" s="42"/>
      <c r="G31" s="44"/>
      <c r="H31" s="42"/>
      <c r="I31" s="27"/>
      <c r="J31" s="42"/>
      <c r="K31" s="45"/>
      <c r="L31" s="51"/>
      <c r="M31" s="43">
        <v>37115</v>
      </c>
      <c r="N31" s="59">
        <v>11.6</v>
      </c>
      <c r="O31" s="47"/>
      <c r="P31" s="42" t="s">
        <v>90</v>
      </c>
    </row>
    <row r="32" spans="1:16" ht="12.75">
      <c r="A32" s="41" t="s">
        <v>39</v>
      </c>
      <c r="B32" s="42" t="s">
        <v>40</v>
      </c>
      <c r="C32" s="43">
        <v>37115</v>
      </c>
      <c r="D32" s="60" t="s">
        <v>45</v>
      </c>
      <c r="E32" s="58" t="s">
        <v>46</v>
      </c>
      <c r="F32" s="42" t="s">
        <v>32</v>
      </c>
      <c r="G32" s="44">
        <v>11.6</v>
      </c>
      <c r="H32" s="42">
        <v>1</v>
      </c>
      <c r="I32" s="27" t="s">
        <v>22</v>
      </c>
      <c r="J32" s="42">
        <v>6</v>
      </c>
      <c r="K32" s="45">
        <v>12.6</v>
      </c>
      <c r="L32" s="51">
        <f>SUM(G32)+H32/(H32+J32)*(K32-G32)</f>
        <v>11.742857142857142</v>
      </c>
      <c r="M32" s="43">
        <v>37115</v>
      </c>
      <c r="N32" s="59">
        <v>11.8</v>
      </c>
      <c r="O32" s="47">
        <v>2.2</v>
      </c>
      <c r="P32" s="42" t="s">
        <v>89</v>
      </c>
    </row>
    <row r="33" spans="1:16" ht="12.75">
      <c r="A33" s="41"/>
      <c r="B33" s="42"/>
      <c r="C33" s="43"/>
      <c r="D33" s="60"/>
      <c r="E33" s="58"/>
      <c r="F33" s="42"/>
      <c r="G33" s="44"/>
      <c r="H33" s="42"/>
      <c r="I33" s="27"/>
      <c r="J33" s="42"/>
      <c r="K33" s="45"/>
      <c r="L33" s="51"/>
      <c r="M33" s="43"/>
      <c r="N33" s="59"/>
      <c r="O33" s="47"/>
      <c r="P33" s="42"/>
    </row>
    <row r="34" spans="1:16" ht="12.75">
      <c r="A34" s="41"/>
      <c r="B34" s="42"/>
      <c r="C34" s="43"/>
      <c r="D34" s="60"/>
      <c r="E34" s="58"/>
      <c r="F34" s="42"/>
      <c r="G34" s="44"/>
      <c r="H34" s="42"/>
      <c r="I34" s="27" t="s">
        <v>22</v>
      </c>
      <c r="J34" s="42"/>
      <c r="K34" s="45"/>
      <c r="L34" s="51" t="e">
        <f>SUM(G34)+H34/(H34+J34)*(K34-G34)</f>
        <v>#DIV/0!</v>
      </c>
      <c r="M34" s="43"/>
      <c r="N34" s="59"/>
      <c r="O34" s="47"/>
      <c r="P34" s="42"/>
    </row>
    <row r="35" spans="1:16" ht="12.75">
      <c r="A35" s="41"/>
      <c r="B35" s="42"/>
      <c r="C35" s="43"/>
      <c r="D35" s="60"/>
      <c r="E35" s="58"/>
      <c r="F35" s="42"/>
      <c r="G35" s="44"/>
      <c r="H35" s="42"/>
      <c r="I35" s="27"/>
      <c r="J35" s="42"/>
      <c r="K35" s="45"/>
      <c r="L35" s="51"/>
      <c r="M35" s="43"/>
      <c r="N35" s="59"/>
      <c r="O35" s="47"/>
      <c r="P35" s="42"/>
    </row>
    <row r="36" spans="1:16" ht="12.75">
      <c r="A36" s="41"/>
      <c r="B36" s="42"/>
      <c r="C36" s="43"/>
      <c r="D36" s="60"/>
      <c r="E36" s="58"/>
      <c r="F36" s="42"/>
      <c r="G36" s="44"/>
      <c r="H36" s="42"/>
      <c r="I36" s="27"/>
      <c r="J36" s="42"/>
      <c r="K36" s="45"/>
      <c r="L36" s="51"/>
      <c r="M36" s="43"/>
      <c r="N36" s="59"/>
      <c r="O36" s="47"/>
      <c r="P36" s="42"/>
    </row>
    <row r="37" spans="1:16" ht="12.75">
      <c r="A37" s="41"/>
      <c r="B37" s="42"/>
      <c r="C37" s="43"/>
      <c r="D37" s="60"/>
      <c r="E37" s="58"/>
      <c r="F37" s="42"/>
      <c r="G37" s="44"/>
      <c r="H37" s="42"/>
      <c r="I37" s="27"/>
      <c r="J37" s="42"/>
      <c r="K37" s="45"/>
      <c r="L37" s="51"/>
      <c r="M37" s="43"/>
      <c r="N37" s="59"/>
      <c r="O37" s="47"/>
      <c r="P37" s="42"/>
    </row>
    <row r="38" spans="1:16" ht="12.75">
      <c r="A38" s="41" t="s">
        <v>39</v>
      </c>
      <c r="B38" s="42" t="s">
        <v>40</v>
      </c>
      <c r="C38" s="43">
        <v>37116</v>
      </c>
      <c r="D38" s="60" t="s">
        <v>47</v>
      </c>
      <c r="E38" s="58" t="s">
        <v>48</v>
      </c>
      <c r="F38" s="42" t="s">
        <v>32</v>
      </c>
      <c r="G38" s="44">
        <v>11.6</v>
      </c>
      <c r="H38" s="42">
        <v>2</v>
      </c>
      <c r="I38" s="27" t="s">
        <v>22</v>
      </c>
      <c r="J38" s="42">
        <v>5.5</v>
      </c>
      <c r="K38" s="45">
        <v>12.6</v>
      </c>
      <c r="L38" s="51">
        <f>SUM(G38)+H38/(H38+J38)*(K38-G38)</f>
        <v>11.866666666666667</v>
      </c>
      <c r="M38" s="43">
        <v>37116</v>
      </c>
      <c r="N38" s="59">
        <v>11.85</v>
      </c>
      <c r="O38" s="47">
        <v>2.4</v>
      </c>
      <c r="P38" s="42" t="s">
        <v>89</v>
      </c>
    </row>
    <row r="39" spans="1:16" ht="12.75">
      <c r="A39" s="41"/>
      <c r="B39" s="42"/>
      <c r="C39" s="43"/>
      <c r="D39" s="60"/>
      <c r="E39" s="58"/>
      <c r="F39" s="42"/>
      <c r="G39" s="44"/>
      <c r="H39" s="42"/>
      <c r="I39" s="27"/>
      <c r="J39" s="42"/>
      <c r="K39" s="45"/>
      <c r="L39" s="51"/>
      <c r="M39" s="43"/>
      <c r="N39" s="59"/>
      <c r="O39" s="47"/>
      <c r="P39" s="42"/>
    </row>
    <row r="40" spans="1:16" ht="12.75">
      <c r="A40" s="41"/>
      <c r="B40" s="42"/>
      <c r="C40" s="43"/>
      <c r="D40" s="60"/>
      <c r="E40" s="58"/>
      <c r="F40" s="42"/>
      <c r="G40" s="44"/>
      <c r="H40" s="42"/>
      <c r="I40" s="27"/>
      <c r="J40" s="42"/>
      <c r="K40" s="45"/>
      <c r="L40" s="51"/>
      <c r="M40" s="43">
        <v>37117</v>
      </c>
      <c r="N40" s="59">
        <v>12.05</v>
      </c>
      <c r="O40" s="47"/>
      <c r="P40" s="42" t="s">
        <v>90</v>
      </c>
    </row>
    <row r="41" spans="1:16" ht="12.75">
      <c r="A41" s="41" t="s">
        <v>39</v>
      </c>
      <c r="B41" s="42" t="s">
        <v>40</v>
      </c>
      <c r="C41" s="43">
        <v>37117</v>
      </c>
      <c r="D41" s="60" t="s">
        <v>49</v>
      </c>
      <c r="E41" s="58" t="s">
        <v>50</v>
      </c>
      <c r="F41" s="42" t="s">
        <v>32</v>
      </c>
      <c r="G41" s="44">
        <v>11.6</v>
      </c>
      <c r="H41" s="42">
        <v>2.5</v>
      </c>
      <c r="I41" s="27" t="s">
        <v>22</v>
      </c>
      <c r="J41" s="42">
        <v>4.5</v>
      </c>
      <c r="K41" s="45">
        <v>12.6</v>
      </c>
      <c r="L41" s="51">
        <f>SUM(G41)+H41/(H41+J41)*(K41-G41)</f>
        <v>11.957142857142857</v>
      </c>
      <c r="M41" s="43">
        <v>37117</v>
      </c>
      <c r="N41" s="59">
        <v>12</v>
      </c>
      <c r="O41" s="47">
        <v>2.4</v>
      </c>
      <c r="P41" s="42" t="s">
        <v>89</v>
      </c>
    </row>
    <row r="42" spans="1:16" ht="12.75">
      <c r="A42" s="41"/>
      <c r="B42" s="42"/>
      <c r="C42" s="43"/>
      <c r="D42" s="60"/>
      <c r="E42" s="58"/>
      <c r="F42" s="42"/>
      <c r="G42" s="44"/>
      <c r="H42" s="42"/>
      <c r="I42" s="27"/>
      <c r="J42" s="42"/>
      <c r="K42" s="45"/>
      <c r="L42" s="51"/>
      <c r="M42" s="43"/>
      <c r="N42" s="59"/>
      <c r="O42" s="47"/>
      <c r="P42" s="42"/>
    </row>
    <row r="43" spans="1:17" ht="12.75">
      <c r="A43" s="41"/>
      <c r="B43" s="42"/>
      <c r="C43" s="43"/>
      <c r="D43" s="60"/>
      <c r="E43" s="58"/>
      <c r="F43" s="42"/>
      <c r="G43" s="44"/>
      <c r="H43" s="42"/>
      <c r="I43" s="27"/>
      <c r="J43" s="42"/>
      <c r="K43" s="45"/>
      <c r="L43" s="51"/>
      <c r="M43" s="43">
        <v>37119</v>
      </c>
      <c r="N43" s="59">
        <v>12.6</v>
      </c>
      <c r="O43" s="47" t="s">
        <v>91</v>
      </c>
      <c r="P43" s="42" t="s">
        <v>92</v>
      </c>
      <c r="Q43" t="s">
        <v>93</v>
      </c>
    </row>
    <row r="44" spans="1:17" ht="12.75">
      <c r="A44" s="41"/>
      <c r="B44" s="42"/>
      <c r="C44" s="43"/>
      <c r="D44" s="60"/>
      <c r="E44" s="58"/>
      <c r="F44" s="42"/>
      <c r="G44" s="44"/>
      <c r="H44" s="42"/>
      <c r="I44" s="27"/>
      <c r="J44" s="42"/>
      <c r="K44" s="45"/>
      <c r="L44" s="51"/>
      <c r="M44" s="43">
        <v>37120</v>
      </c>
      <c r="N44" s="59">
        <v>11.5</v>
      </c>
      <c r="O44" s="47" t="s">
        <v>91</v>
      </c>
      <c r="P44" s="42" t="s">
        <v>94</v>
      </c>
      <c r="Q44" t="s">
        <v>93</v>
      </c>
    </row>
    <row r="45" spans="1:17" ht="12.75">
      <c r="A45" s="41"/>
      <c r="B45" s="42"/>
      <c r="C45" s="43"/>
      <c r="D45" s="60"/>
      <c r="E45" s="58"/>
      <c r="F45" s="42"/>
      <c r="G45" s="44"/>
      <c r="H45" s="42"/>
      <c r="I45" s="27"/>
      <c r="J45" s="42"/>
      <c r="K45" s="45"/>
      <c r="L45" s="51"/>
      <c r="M45" s="43">
        <v>37120</v>
      </c>
      <c r="N45" s="59">
        <v>11.6</v>
      </c>
      <c r="O45" s="47" t="s">
        <v>91</v>
      </c>
      <c r="P45" s="42" t="s">
        <v>90</v>
      </c>
      <c r="Q45" t="s">
        <v>93</v>
      </c>
    </row>
    <row r="46" spans="1:16" ht="12.75">
      <c r="A46" s="41" t="s">
        <v>39</v>
      </c>
      <c r="B46" s="42" t="s">
        <v>40</v>
      </c>
      <c r="C46" s="43">
        <v>37120</v>
      </c>
      <c r="D46" s="60" t="s">
        <v>51</v>
      </c>
      <c r="E46" s="58" t="s">
        <v>52</v>
      </c>
      <c r="F46" s="42" t="s">
        <v>32</v>
      </c>
      <c r="G46" s="44">
        <v>12.8</v>
      </c>
      <c r="H46" s="42">
        <v>2.7</v>
      </c>
      <c r="I46" s="27" t="s">
        <v>22</v>
      </c>
      <c r="J46" s="42">
        <v>4</v>
      </c>
      <c r="K46" s="45">
        <v>13.4</v>
      </c>
      <c r="L46" s="51">
        <f>SUM(G46)+H46/(H46+J46)*(K46-G46)</f>
        <v>13.04179104477612</v>
      </c>
      <c r="M46" s="43">
        <v>37120</v>
      </c>
      <c r="N46" s="59">
        <v>13</v>
      </c>
      <c r="O46" s="47">
        <v>2.7</v>
      </c>
      <c r="P46" s="42" t="s">
        <v>89</v>
      </c>
    </row>
    <row r="47" spans="1:16" ht="12.75">
      <c r="A47" s="41"/>
      <c r="B47" s="42"/>
      <c r="C47" s="43"/>
      <c r="D47" s="60"/>
      <c r="E47" s="58"/>
      <c r="F47" s="42"/>
      <c r="G47" s="44"/>
      <c r="H47" s="42"/>
      <c r="I47" s="27"/>
      <c r="J47" s="42"/>
      <c r="K47" s="45"/>
      <c r="L47" s="51"/>
      <c r="M47" s="43">
        <v>37121</v>
      </c>
      <c r="N47" s="59">
        <v>13.1</v>
      </c>
      <c r="O47" s="47"/>
      <c r="P47" s="42" t="s">
        <v>90</v>
      </c>
    </row>
    <row r="48" spans="1:17" ht="12.75">
      <c r="A48" s="41"/>
      <c r="B48" s="42"/>
      <c r="C48" s="43"/>
      <c r="D48" s="60"/>
      <c r="E48" s="58"/>
      <c r="F48" s="42"/>
      <c r="G48" s="44"/>
      <c r="H48" s="42"/>
      <c r="I48" s="27"/>
      <c r="J48" s="42"/>
      <c r="K48" s="45"/>
      <c r="L48" s="52"/>
      <c r="M48" s="43">
        <v>37122</v>
      </c>
      <c r="N48" s="59">
        <v>13.4</v>
      </c>
      <c r="O48" s="47" t="s">
        <v>91</v>
      </c>
      <c r="P48" s="42" t="s">
        <v>90</v>
      </c>
      <c r="Q48" t="s">
        <v>93</v>
      </c>
    </row>
    <row r="49" spans="1:17" ht="12.75">
      <c r="A49" s="41"/>
      <c r="B49" s="42"/>
      <c r="C49" s="43"/>
      <c r="D49" s="60"/>
      <c r="E49" s="58"/>
      <c r="F49" s="42"/>
      <c r="G49" s="44"/>
      <c r="H49" s="42"/>
      <c r="I49" s="27"/>
      <c r="J49" s="42"/>
      <c r="K49" s="45"/>
      <c r="L49" s="52"/>
      <c r="M49" s="43">
        <v>37123</v>
      </c>
      <c r="N49" s="59">
        <v>12.8</v>
      </c>
      <c r="O49" s="47" t="s">
        <v>91</v>
      </c>
      <c r="P49" s="42" t="s">
        <v>90</v>
      </c>
      <c r="Q49" t="s">
        <v>93</v>
      </c>
    </row>
    <row r="50" spans="1:16" ht="12.75">
      <c r="A50" s="41"/>
      <c r="B50" s="42"/>
      <c r="C50" s="43"/>
      <c r="D50" s="60"/>
      <c r="E50" s="58"/>
      <c r="F50" s="42"/>
      <c r="G50" s="44"/>
      <c r="H50" s="42"/>
      <c r="I50" s="27"/>
      <c r="J50" s="42"/>
      <c r="K50" s="45"/>
      <c r="L50" s="52"/>
      <c r="M50" s="43"/>
      <c r="N50" s="59"/>
      <c r="O50" s="47"/>
      <c r="P50" s="42"/>
    </row>
    <row r="51" spans="1:16" ht="12.75">
      <c r="A51" s="41"/>
      <c r="B51" s="42"/>
      <c r="C51" s="43"/>
      <c r="D51" s="60"/>
      <c r="E51" s="58"/>
      <c r="F51" s="42"/>
      <c r="G51" s="44"/>
      <c r="H51" s="42"/>
      <c r="I51" s="27"/>
      <c r="J51" s="42"/>
      <c r="K51" s="45"/>
      <c r="L51" s="52"/>
      <c r="M51" s="43"/>
      <c r="N51" s="59"/>
      <c r="O51" s="47"/>
      <c r="P51" s="42"/>
    </row>
    <row r="52" spans="1:16" ht="12.75">
      <c r="A52" s="41"/>
      <c r="B52" s="42"/>
      <c r="C52" s="43"/>
      <c r="D52" s="42"/>
      <c r="E52" s="42"/>
      <c r="F52" s="42"/>
      <c r="G52" s="44"/>
      <c r="H52" s="42"/>
      <c r="I52" s="27"/>
      <c r="J52" s="42"/>
      <c r="K52" s="45"/>
      <c r="L52" s="52"/>
      <c r="M52" s="43"/>
      <c r="N52" s="59"/>
      <c r="O52" s="47"/>
      <c r="P52" s="42"/>
    </row>
    <row r="53" spans="1:16" ht="12.75">
      <c r="A53" s="41" t="s">
        <v>39</v>
      </c>
      <c r="B53" s="42" t="s">
        <v>54</v>
      </c>
      <c r="C53" s="43">
        <v>37124</v>
      </c>
      <c r="D53" s="61" t="s">
        <v>55</v>
      </c>
      <c r="E53" s="62" t="s">
        <v>56</v>
      </c>
      <c r="F53" s="42" t="s">
        <v>32</v>
      </c>
      <c r="G53" s="44">
        <v>14</v>
      </c>
      <c r="H53" s="42">
        <v>1</v>
      </c>
      <c r="I53" s="27" t="s">
        <v>22</v>
      </c>
      <c r="J53" s="42">
        <v>0.5</v>
      </c>
      <c r="K53" s="45">
        <v>14.2</v>
      </c>
      <c r="L53" s="51">
        <f>SUM(G53)+H53/(H53+J53)*(K53-G53)</f>
        <v>14.133333333333333</v>
      </c>
      <c r="M53" s="43">
        <v>37124</v>
      </c>
      <c r="N53" s="59">
        <v>14.1</v>
      </c>
      <c r="O53" s="47">
        <v>2.9</v>
      </c>
      <c r="P53" s="42" t="s">
        <v>89</v>
      </c>
    </row>
    <row r="54" spans="1:17" ht="12.75">
      <c r="A54" s="41"/>
      <c r="B54" s="42"/>
      <c r="C54" s="43"/>
      <c r="D54" s="61"/>
      <c r="E54" s="62"/>
      <c r="F54" s="42"/>
      <c r="G54" s="44"/>
      <c r="H54" s="42"/>
      <c r="I54" s="27"/>
      <c r="J54" s="42"/>
      <c r="K54" s="45"/>
      <c r="L54" s="52"/>
      <c r="M54" s="43">
        <v>37125</v>
      </c>
      <c r="N54" s="59">
        <v>12.8</v>
      </c>
      <c r="O54" s="47" t="s">
        <v>91</v>
      </c>
      <c r="P54" s="42" t="s">
        <v>90</v>
      </c>
      <c r="Q54" t="s">
        <v>93</v>
      </c>
    </row>
    <row r="55" spans="1:16" ht="12.75">
      <c r="A55" s="41"/>
      <c r="B55" s="42"/>
      <c r="C55" s="43"/>
      <c r="D55" s="61"/>
      <c r="E55" s="62"/>
      <c r="F55" s="42"/>
      <c r="G55" s="44"/>
      <c r="H55" s="42"/>
      <c r="I55" s="27"/>
      <c r="J55" s="42"/>
      <c r="K55" s="45"/>
      <c r="L55" s="52"/>
      <c r="M55" s="43">
        <v>37126</v>
      </c>
      <c r="N55" s="59">
        <v>14.1</v>
      </c>
      <c r="O55" s="47"/>
      <c r="P55" s="42" t="s">
        <v>95</v>
      </c>
    </row>
    <row r="56" spans="1:16" ht="12.75">
      <c r="A56" s="41"/>
      <c r="B56" s="42"/>
      <c r="C56" s="43"/>
      <c r="D56" s="61"/>
      <c r="E56" s="62"/>
      <c r="F56" s="42"/>
      <c r="G56" s="44"/>
      <c r="H56" s="42"/>
      <c r="I56" s="27"/>
      <c r="J56" s="42"/>
      <c r="K56" s="45"/>
      <c r="L56" s="52"/>
      <c r="M56" s="43"/>
      <c r="N56" s="59"/>
      <c r="O56" s="47"/>
      <c r="P56" s="42"/>
    </row>
    <row r="57" spans="1:17" ht="12.75">
      <c r="A57" s="41"/>
      <c r="B57" s="42"/>
      <c r="C57" s="43"/>
      <c r="D57" s="42"/>
      <c r="E57" s="42"/>
      <c r="F57" s="42"/>
      <c r="G57" s="44"/>
      <c r="H57" s="42"/>
      <c r="I57" s="27"/>
      <c r="J57" s="42"/>
      <c r="K57" s="45"/>
      <c r="L57" s="52"/>
      <c r="M57" s="43">
        <v>37127</v>
      </c>
      <c r="N57" s="59">
        <v>12.6</v>
      </c>
      <c r="O57" s="47" t="s">
        <v>91</v>
      </c>
      <c r="P57" s="42" t="s">
        <v>90</v>
      </c>
      <c r="Q57" t="s">
        <v>93</v>
      </c>
    </row>
    <row r="58" spans="1:17" ht="12.75">
      <c r="A58" s="41" t="s">
        <v>39</v>
      </c>
      <c r="B58" s="42" t="s">
        <v>33</v>
      </c>
      <c r="C58" s="43">
        <v>37127</v>
      </c>
      <c r="D58" s="61" t="s">
        <v>58</v>
      </c>
      <c r="E58" s="62" t="s">
        <v>59</v>
      </c>
      <c r="F58" s="42" t="s">
        <v>32</v>
      </c>
      <c r="G58" s="44"/>
      <c r="H58" s="42"/>
      <c r="I58" s="27" t="s">
        <v>22</v>
      </c>
      <c r="J58" s="42"/>
      <c r="K58" s="45"/>
      <c r="L58" s="51" t="s">
        <v>60</v>
      </c>
      <c r="M58" s="43">
        <v>37127</v>
      </c>
      <c r="N58" s="59">
        <v>12.8</v>
      </c>
      <c r="O58" s="47" t="s">
        <v>91</v>
      </c>
      <c r="P58" s="42" t="s">
        <v>89</v>
      </c>
      <c r="Q58" t="s">
        <v>93</v>
      </c>
    </row>
    <row r="59" spans="1:16" ht="12.75">
      <c r="A59" s="41"/>
      <c r="B59" s="42"/>
      <c r="C59" s="43"/>
      <c r="D59" s="61"/>
      <c r="E59" s="62"/>
      <c r="F59" s="42"/>
      <c r="G59" s="44"/>
      <c r="H59" s="42"/>
      <c r="I59" s="27"/>
      <c r="J59" s="42"/>
      <c r="K59" s="45"/>
      <c r="L59" s="52"/>
      <c r="M59" s="43">
        <v>37128</v>
      </c>
      <c r="N59" s="59">
        <v>12.6</v>
      </c>
      <c r="O59" s="47" t="s">
        <v>91</v>
      </c>
      <c r="P59" s="42" t="s">
        <v>92</v>
      </c>
    </row>
    <row r="60" spans="1:16" ht="12.75">
      <c r="A60" s="41"/>
      <c r="B60" s="42"/>
      <c r="C60" s="43"/>
      <c r="D60" s="42"/>
      <c r="E60" s="42"/>
      <c r="F60" s="42"/>
      <c r="G60" s="44"/>
      <c r="H60" s="42"/>
      <c r="I60" s="27" t="s">
        <v>22</v>
      </c>
      <c r="J60" s="42"/>
      <c r="K60" s="45"/>
      <c r="L60" s="52" t="e">
        <f>SUM(G60)+H60/(H60+J60)*(K60-G60)</f>
        <v>#DIV/0!</v>
      </c>
      <c r="M60" s="43">
        <v>37129</v>
      </c>
      <c r="N60" s="59">
        <v>12.1</v>
      </c>
      <c r="O60" s="47"/>
      <c r="P60" s="42" t="s">
        <v>90</v>
      </c>
    </row>
    <row r="61" spans="1:16" ht="12.75">
      <c r="A61" s="41"/>
      <c r="B61" s="42"/>
      <c r="C61" s="43"/>
      <c r="D61" s="42"/>
      <c r="E61" s="42"/>
      <c r="F61" s="42"/>
      <c r="G61" s="44"/>
      <c r="H61" s="42"/>
      <c r="I61" s="27" t="s">
        <v>22</v>
      </c>
      <c r="J61" s="42"/>
      <c r="K61" s="45"/>
      <c r="L61" s="52" t="e">
        <f>SUM(G61)+H61/(H61+J61)*(K61-G61)</f>
        <v>#DIV/0!</v>
      </c>
      <c r="M61" s="43">
        <v>37130</v>
      </c>
      <c r="N61" s="59">
        <v>11.5</v>
      </c>
      <c r="O61" s="47"/>
      <c r="P61" s="42" t="s">
        <v>90</v>
      </c>
    </row>
    <row r="62" spans="1:16" ht="12.75">
      <c r="A62" s="41"/>
      <c r="B62" s="42"/>
      <c r="C62" s="43"/>
      <c r="D62" s="42"/>
      <c r="E62" s="42"/>
      <c r="F62" s="42"/>
      <c r="G62" s="44"/>
      <c r="H62" s="42"/>
      <c r="I62" s="27" t="s">
        <v>22</v>
      </c>
      <c r="J62" s="42"/>
      <c r="K62" s="45"/>
      <c r="L62" s="52" t="e">
        <f>SUM(G62)+H62/(H62+J62)*(K62-G62)</f>
        <v>#DIV/0!</v>
      </c>
      <c r="M62" s="43">
        <v>37131</v>
      </c>
      <c r="N62" s="59">
        <v>11.85</v>
      </c>
      <c r="O62" s="47"/>
      <c r="P62" s="42" t="s">
        <v>90</v>
      </c>
    </row>
    <row r="63" spans="1:16" ht="12.75">
      <c r="A63" s="41"/>
      <c r="B63" s="42"/>
      <c r="C63" s="43"/>
      <c r="D63" s="42"/>
      <c r="E63" s="42"/>
      <c r="F63" s="42"/>
      <c r="G63" s="44"/>
      <c r="H63" s="42"/>
      <c r="I63" s="27" t="s">
        <v>22</v>
      </c>
      <c r="J63" s="42"/>
      <c r="K63" s="45"/>
      <c r="L63" s="52" t="e">
        <f>SUM(G63)+H63/(H63+J63)*(K63-G63)</f>
        <v>#DIV/0!</v>
      </c>
      <c r="M63" s="43">
        <v>37132</v>
      </c>
      <c r="N63" s="59">
        <v>11.3</v>
      </c>
      <c r="O63" s="47"/>
      <c r="P63" s="42" t="s">
        <v>90</v>
      </c>
    </row>
    <row r="64" spans="1:16" ht="12.75">
      <c r="A64" s="41"/>
      <c r="B64" s="42"/>
      <c r="C64" s="43"/>
      <c r="D64" s="42"/>
      <c r="E64" s="42"/>
      <c r="F64" s="42"/>
      <c r="G64" s="44"/>
      <c r="H64" s="42"/>
      <c r="I64" s="27" t="s">
        <v>22</v>
      </c>
      <c r="J64" s="42"/>
      <c r="K64" s="45"/>
      <c r="L64" s="52" t="e">
        <f>SUM(G64)+H64/(H64+J64)*(K64-G64)</f>
        <v>#DIV/0!</v>
      </c>
      <c r="M64" s="43">
        <v>37133</v>
      </c>
      <c r="N64" s="59">
        <v>11.1</v>
      </c>
      <c r="O64" s="47" t="s">
        <v>91</v>
      </c>
      <c r="P64" s="42" t="s">
        <v>90</v>
      </c>
    </row>
    <row r="65" spans="1:16" ht="12.75">
      <c r="A65" s="41"/>
      <c r="B65" s="42"/>
      <c r="C65" s="43"/>
      <c r="D65" s="42"/>
      <c r="E65" s="42"/>
      <c r="F65" s="42"/>
      <c r="G65" s="44"/>
      <c r="H65" s="42"/>
      <c r="I65" s="27" t="s">
        <v>22</v>
      </c>
      <c r="J65" s="42"/>
      <c r="K65" s="45"/>
      <c r="L65" s="52" t="e">
        <f aca="true" t="shared" si="0" ref="L65:L78">SUM(G65)+H65/(H65+J65)*(K65-G65)</f>
        <v>#DIV/0!</v>
      </c>
      <c r="M65" s="43">
        <v>37138</v>
      </c>
      <c r="N65" s="59">
        <v>11.1</v>
      </c>
      <c r="O65" s="47" t="s">
        <v>91</v>
      </c>
      <c r="P65" s="42" t="s">
        <v>90</v>
      </c>
    </row>
    <row r="66" spans="1:16" ht="12.75">
      <c r="A66" s="41"/>
      <c r="B66" s="42"/>
      <c r="C66" s="43"/>
      <c r="D66" s="42"/>
      <c r="E66" s="42"/>
      <c r="F66" s="42"/>
      <c r="G66" s="44"/>
      <c r="H66" s="42"/>
      <c r="I66" s="27" t="s">
        <v>22</v>
      </c>
      <c r="J66" s="42"/>
      <c r="K66" s="45"/>
      <c r="L66" s="52" t="e">
        <f t="shared" si="0"/>
        <v>#DIV/0!</v>
      </c>
      <c r="M66" s="43"/>
      <c r="N66" s="59"/>
      <c r="O66" s="47"/>
      <c r="P66" s="42"/>
    </row>
    <row r="67" spans="1:16" ht="12.75">
      <c r="A67" s="41"/>
      <c r="B67" s="42"/>
      <c r="C67" s="43"/>
      <c r="D67" s="42"/>
      <c r="E67" s="42"/>
      <c r="F67" s="42"/>
      <c r="G67" s="44"/>
      <c r="H67" s="42"/>
      <c r="I67" s="27" t="s">
        <v>22</v>
      </c>
      <c r="J67" s="42"/>
      <c r="K67" s="45"/>
      <c r="L67" s="52" t="e">
        <f t="shared" si="0"/>
        <v>#DIV/0!</v>
      </c>
      <c r="M67" s="43"/>
      <c r="N67" s="59"/>
      <c r="O67" s="47"/>
      <c r="P67" s="42"/>
    </row>
    <row r="68" spans="1:16" ht="12.75">
      <c r="A68" s="41"/>
      <c r="B68" s="42"/>
      <c r="C68" s="43"/>
      <c r="D68" s="42"/>
      <c r="E68" s="42"/>
      <c r="F68" s="42"/>
      <c r="G68" s="44"/>
      <c r="H68" s="42"/>
      <c r="I68" s="27" t="s">
        <v>22</v>
      </c>
      <c r="J68" s="42"/>
      <c r="K68" s="45"/>
      <c r="L68" s="52" t="e">
        <f t="shared" si="0"/>
        <v>#DIV/0!</v>
      </c>
      <c r="M68" s="43"/>
      <c r="N68" s="59"/>
      <c r="O68" s="47"/>
      <c r="P68" s="42"/>
    </row>
    <row r="69" spans="1:16" ht="12.75">
      <c r="A69" s="41"/>
      <c r="B69" s="42"/>
      <c r="C69" s="43"/>
      <c r="D69" s="42"/>
      <c r="E69" s="42"/>
      <c r="F69" s="42"/>
      <c r="G69" s="44"/>
      <c r="H69" s="42"/>
      <c r="I69" s="27" t="s">
        <v>22</v>
      </c>
      <c r="J69" s="42"/>
      <c r="K69" s="45"/>
      <c r="L69" s="52" t="e">
        <f t="shared" si="0"/>
        <v>#DIV/0!</v>
      </c>
      <c r="M69" s="43"/>
      <c r="N69" s="59"/>
      <c r="O69" s="47"/>
      <c r="P69" s="42"/>
    </row>
    <row r="70" spans="1:16" ht="12.75">
      <c r="A70" s="41"/>
      <c r="B70" s="42"/>
      <c r="C70" s="43"/>
      <c r="D70" s="42"/>
      <c r="E70" s="42"/>
      <c r="F70" s="42"/>
      <c r="G70" s="44"/>
      <c r="H70" s="42"/>
      <c r="I70" s="27" t="s">
        <v>22</v>
      </c>
      <c r="J70" s="42"/>
      <c r="K70" s="45"/>
      <c r="L70" s="52" t="e">
        <f t="shared" si="0"/>
        <v>#DIV/0!</v>
      </c>
      <c r="M70" s="43"/>
      <c r="N70" s="59"/>
      <c r="O70" s="47"/>
      <c r="P70" s="42"/>
    </row>
    <row r="71" spans="1:16" ht="12.75">
      <c r="A71" s="41"/>
      <c r="B71" s="42"/>
      <c r="C71" s="43"/>
      <c r="D71" s="42"/>
      <c r="E71" s="42"/>
      <c r="F71" s="42"/>
      <c r="G71" s="44"/>
      <c r="H71" s="42"/>
      <c r="I71" s="27" t="s">
        <v>22</v>
      </c>
      <c r="J71" s="42"/>
      <c r="K71" s="45"/>
      <c r="L71" s="52" t="e">
        <f t="shared" si="0"/>
        <v>#DIV/0!</v>
      </c>
      <c r="M71" s="43"/>
      <c r="N71" s="59"/>
      <c r="O71" s="47"/>
      <c r="P71" s="42"/>
    </row>
    <row r="72" spans="1:16" ht="12.75">
      <c r="A72" s="41"/>
      <c r="B72" s="42"/>
      <c r="C72" s="43"/>
      <c r="D72" s="42"/>
      <c r="E72" s="42"/>
      <c r="F72" s="42"/>
      <c r="G72" s="44"/>
      <c r="H72" s="42"/>
      <c r="I72" s="27" t="s">
        <v>22</v>
      </c>
      <c r="J72" s="42"/>
      <c r="K72" s="45"/>
      <c r="L72" s="52" t="e">
        <f t="shared" si="0"/>
        <v>#DIV/0!</v>
      </c>
      <c r="M72" s="43"/>
      <c r="N72" s="59"/>
      <c r="O72" s="47"/>
      <c r="P72" s="42"/>
    </row>
    <row r="73" spans="1:16" ht="12.75">
      <c r="A73" s="41"/>
      <c r="B73" s="42"/>
      <c r="C73" s="43"/>
      <c r="D73" s="42"/>
      <c r="E73" s="42"/>
      <c r="F73" s="42"/>
      <c r="G73" s="44"/>
      <c r="H73" s="42"/>
      <c r="I73" s="27" t="s">
        <v>22</v>
      </c>
      <c r="J73" s="42"/>
      <c r="K73" s="45"/>
      <c r="L73" s="52" t="e">
        <f t="shared" si="0"/>
        <v>#DIV/0!</v>
      </c>
      <c r="M73" s="43"/>
      <c r="N73" s="59"/>
      <c r="O73" s="47"/>
      <c r="P73" s="42"/>
    </row>
    <row r="74" spans="1:16" ht="12.75">
      <c r="A74" s="41"/>
      <c r="B74" s="42"/>
      <c r="C74" s="43"/>
      <c r="D74" s="42"/>
      <c r="E74" s="42"/>
      <c r="F74" s="42"/>
      <c r="G74" s="44"/>
      <c r="H74" s="42"/>
      <c r="I74" s="27" t="s">
        <v>22</v>
      </c>
      <c r="J74" s="42"/>
      <c r="K74" s="45"/>
      <c r="L74" s="52" t="e">
        <f t="shared" si="0"/>
        <v>#DIV/0!</v>
      </c>
      <c r="M74" s="43"/>
      <c r="N74" s="59"/>
      <c r="O74" s="47"/>
      <c r="P74" s="42"/>
    </row>
    <row r="75" spans="1:16" ht="12.75">
      <c r="A75" s="41"/>
      <c r="B75" s="42"/>
      <c r="C75" s="43"/>
      <c r="D75" s="42"/>
      <c r="E75" s="42"/>
      <c r="F75" s="42"/>
      <c r="G75" s="44"/>
      <c r="H75" s="42"/>
      <c r="I75" s="27" t="s">
        <v>22</v>
      </c>
      <c r="J75" s="42"/>
      <c r="K75" s="45"/>
      <c r="L75" s="52" t="e">
        <f t="shared" si="0"/>
        <v>#DIV/0!</v>
      </c>
      <c r="M75" s="43"/>
      <c r="N75" s="59"/>
      <c r="O75" s="47"/>
      <c r="P75" s="42"/>
    </row>
    <row r="76" spans="1:16" ht="12.75">
      <c r="A76" s="41"/>
      <c r="B76" s="42"/>
      <c r="C76" s="43"/>
      <c r="D76" s="42"/>
      <c r="E76" s="42"/>
      <c r="F76" s="42"/>
      <c r="G76" s="44"/>
      <c r="H76" s="42"/>
      <c r="I76" s="27" t="s">
        <v>22</v>
      </c>
      <c r="J76" s="42"/>
      <c r="K76" s="45"/>
      <c r="L76" s="52" t="e">
        <f t="shared" si="0"/>
        <v>#DIV/0!</v>
      </c>
      <c r="M76" s="43"/>
      <c r="N76" s="59"/>
      <c r="O76" s="47"/>
      <c r="P76" s="42"/>
    </row>
    <row r="77" spans="1:16" ht="12.75">
      <c r="A77" s="41"/>
      <c r="B77" s="42"/>
      <c r="C77" s="43"/>
      <c r="D77" s="42"/>
      <c r="E77" s="42"/>
      <c r="F77" s="42"/>
      <c r="G77" s="44"/>
      <c r="H77" s="42"/>
      <c r="I77" s="27" t="s">
        <v>22</v>
      </c>
      <c r="J77" s="42"/>
      <c r="K77" s="45"/>
      <c r="L77" s="52" t="e">
        <f t="shared" si="0"/>
        <v>#DIV/0!</v>
      </c>
      <c r="M77" s="43"/>
      <c r="N77" s="59"/>
      <c r="O77" s="48"/>
      <c r="P77" s="42"/>
    </row>
    <row r="78" spans="1:16" ht="12.75">
      <c r="A78" s="41"/>
      <c r="B78" s="42"/>
      <c r="C78" s="43"/>
      <c r="D78" s="42"/>
      <c r="E78" s="42"/>
      <c r="F78" s="42"/>
      <c r="G78" s="44"/>
      <c r="H78" s="42"/>
      <c r="I78" s="27" t="s">
        <v>22</v>
      </c>
      <c r="J78" s="42"/>
      <c r="K78" s="45"/>
      <c r="L78" s="52" t="e">
        <f t="shared" si="0"/>
        <v>#DIV/0!</v>
      </c>
      <c r="M78" s="43"/>
      <c r="N78" s="59"/>
      <c r="O78" s="48"/>
      <c r="P78" s="42"/>
    </row>
    <row r="79" spans="1:28" s="53" customFormat="1" ht="12.75">
      <c r="A79"/>
      <c r="B79"/>
      <c r="C79"/>
      <c r="D79"/>
      <c r="E79"/>
      <c r="F79"/>
      <c r="G79"/>
      <c r="H79"/>
      <c r="I79"/>
      <c r="J79"/>
      <c r="K79" s="2"/>
      <c r="L79"/>
      <c r="M79"/>
      <c r="N79" s="64"/>
      <c r="O79"/>
      <c r="P79"/>
      <c r="Q79"/>
      <c r="R79"/>
      <c r="S79"/>
      <c r="T79"/>
      <c r="U79"/>
      <c r="V79"/>
      <c r="W79"/>
      <c r="X79"/>
      <c r="Y79"/>
      <c r="Z79"/>
      <c r="AA79"/>
      <c r="AB79"/>
    </row>
    <row r="80" spans="1:14" s="53" customFormat="1" ht="12.75">
      <c r="A80" s="54" t="s">
        <v>63</v>
      </c>
      <c r="K80" s="55"/>
      <c r="N80" s="67"/>
    </row>
    <row r="81" spans="1:28" s="19" customFormat="1" ht="10.5">
      <c r="A81" s="53"/>
      <c r="B81" s="53"/>
      <c r="C81" s="53"/>
      <c r="D81" s="53"/>
      <c r="E81" s="53"/>
      <c r="F81" s="53"/>
      <c r="G81" s="53"/>
      <c r="H81" s="53"/>
      <c r="I81" s="53"/>
      <c r="J81" s="53"/>
      <c r="K81" s="55"/>
      <c r="L81" s="53"/>
      <c r="M81" s="53"/>
      <c r="N81" s="67"/>
      <c r="O81" s="53"/>
      <c r="P81" s="53"/>
      <c r="Q81" s="53"/>
      <c r="R81" s="53"/>
      <c r="S81" s="53"/>
      <c r="T81" s="53"/>
      <c r="U81" s="53"/>
      <c r="V81" s="53"/>
      <c r="W81" s="53"/>
      <c r="X81" s="53"/>
      <c r="Y81" s="53"/>
      <c r="Z81" s="53"/>
      <c r="AA81" s="53"/>
      <c r="AB81" s="53"/>
    </row>
    <row r="82" spans="1:14" s="19" customFormat="1" ht="10.5">
      <c r="A82" s="56" t="s">
        <v>64</v>
      </c>
      <c r="K82" s="23"/>
      <c r="N82" s="67"/>
    </row>
    <row r="83" spans="1:14" s="19" customFormat="1" ht="10.5" customHeight="1">
      <c r="A83" s="56" t="s">
        <v>65</v>
      </c>
      <c r="K83" s="23"/>
      <c r="N83" s="67"/>
    </row>
    <row r="84" spans="1:14" s="19" customFormat="1" ht="10.5">
      <c r="A84" s="56"/>
      <c r="K84" s="23"/>
      <c r="N84" s="67"/>
    </row>
    <row r="85" spans="1:14" s="19" customFormat="1" ht="10.5">
      <c r="A85" s="56" t="s">
        <v>66</v>
      </c>
      <c r="K85" s="23"/>
      <c r="N85" s="67"/>
    </row>
    <row r="86" spans="1:14" s="19" customFormat="1" ht="10.5">
      <c r="A86" s="56" t="s">
        <v>67</v>
      </c>
      <c r="K86" s="23"/>
      <c r="N86" s="67"/>
    </row>
    <row r="87" spans="1:14" s="19" customFormat="1" ht="10.5" customHeight="1">
      <c r="A87" s="56" t="s">
        <v>68</v>
      </c>
      <c r="K87" s="23"/>
      <c r="N87" s="67"/>
    </row>
    <row r="88" spans="1:14" s="19" customFormat="1" ht="4.5" customHeight="1">
      <c r="A88" s="56" t="s">
        <v>69</v>
      </c>
      <c r="K88" s="23"/>
      <c r="N88" s="67"/>
    </row>
    <row r="89" spans="11:14" s="19" customFormat="1" ht="10.5">
      <c r="K89" s="23"/>
      <c r="N89" s="67"/>
    </row>
    <row r="90" spans="1:14" s="19" customFormat="1" ht="10.5">
      <c r="A90" s="56" t="s">
        <v>70</v>
      </c>
      <c r="B90" s="56" t="s">
        <v>71</v>
      </c>
      <c r="K90" s="23"/>
      <c r="N90" s="67"/>
    </row>
    <row r="91" spans="1:14" s="19" customFormat="1" ht="10.5">
      <c r="A91" s="19" t="s">
        <v>72</v>
      </c>
      <c r="B91" s="19" t="s">
        <v>73</v>
      </c>
      <c r="K91" s="23"/>
      <c r="N91" s="67"/>
    </row>
    <row r="92" spans="1:14" s="19" customFormat="1" ht="10.5">
      <c r="A92" s="19" t="s">
        <v>74</v>
      </c>
      <c r="B92" s="19" t="s">
        <v>75</v>
      </c>
      <c r="K92" s="23"/>
      <c r="N92" s="67"/>
    </row>
    <row r="93" spans="1:14" s="19" customFormat="1" ht="10.5">
      <c r="A93" s="19" t="s">
        <v>76</v>
      </c>
      <c r="B93" s="56" t="s">
        <v>77</v>
      </c>
      <c r="K93" s="23"/>
      <c r="N93" s="67"/>
    </row>
    <row r="94" spans="1:14" s="19" customFormat="1" ht="4.5" customHeight="1">
      <c r="A94" s="19" t="s">
        <v>78</v>
      </c>
      <c r="B94" s="56" t="s">
        <v>79</v>
      </c>
      <c r="K94" s="23"/>
      <c r="N94" s="67"/>
    </row>
    <row r="95" spans="11:14" s="19" customFormat="1" ht="10.5">
      <c r="K95" s="23"/>
      <c r="N95" s="67"/>
    </row>
    <row r="96" spans="1:14" s="19" customFormat="1" ht="10.5">
      <c r="A96" s="56" t="s">
        <v>80</v>
      </c>
      <c r="K96" s="23"/>
      <c r="N96" s="67"/>
    </row>
    <row r="97" spans="1:14" s="19" customFormat="1" ht="10.5">
      <c r="A97" s="56" t="s">
        <v>81</v>
      </c>
      <c r="K97" s="23"/>
      <c r="N97" s="67"/>
    </row>
    <row r="98" spans="11:14" s="19" customFormat="1" ht="10.5">
      <c r="K98" s="23"/>
      <c r="N98" s="67"/>
    </row>
    <row r="99" spans="1:14" s="19" customFormat="1" ht="10.5">
      <c r="A99" s="56" t="s">
        <v>82</v>
      </c>
      <c r="K99" s="23"/>
      <c r="N99" s="67"/>
    </row>
    <row r="100" spans="1:14" s="19" customFormat="1" ht="10.5">
      <c r="A100" s="56" t="s">
        <v>83</v>
      </c>
      <c r="K100" s="23"/>
      <c r="N100" s="67"/>
    </row>
    <row r="101" spans="1:14" s="19" customFormat="1" ht="4.5" customHeight="1">
      <c r="A101" s="56" t="s">
        <v>84</v>
      </c>
      <c r="K101" s="23"/>
      <c r="N101" s="67"/>
    </row>
    <row r="102" spans="11:14" s="19" customFormat="1" ht="10.5">
      <c r="K102" s="23"/>
      <c r="N102" s="67"/>
    </row>
    <row r="103" spans="1:14" s="19" customFormat="1" ht="10.5">
      <c r="A103" s="19" t="s">
        <v>85</v>
      </c>
      <c r="K103" s="23"/>
      <c r="N103" s="67"/>
    </row>
    <row r="104" spans="11:14" s="19" customFormat="1" ht="10.5">
      <c r="K104" s="23"/>
      <c r="N104" s="67"/>
    </row>
    <row r="105" spans="1:14" s="19" customFormat="1" ht="10.5">
      <c r="A105" s="56" t="s">
        <v>86</v>
      </c>
      <c r="K105" s="23"/>
      <c r="N105" s="67"/>
    </row>
    <row r="106" spans="11:14" s="19" customFormat="1" ht="10.5">
      <c r="K106" s="23"/>
      <c r="N106" s="67"/>
    </row>
    <row r="107" spans="1:28" ht="12.75">
      <c r="A107" s="56" t="s">
        <v>87</v>
      </c>
      <c r="B107" s="19"/>
      <c r="C107" s="19"/>
      <c r="D107" s="19"/>
      <c r="E107" s="19"/>
      <c r="F107" s="19"/>
      <c r="G107" s="19"/>
      <c r="H107" s="19"/>
      <c r="I107" s="19"/>
      <c r="J107" s="19"/>
      <c r="K107" s="23"/>
      <c r="L107" s="19"/>
      <c r="M107" s="19"/>
      <c r="N107" s="67"/>
      <c r="O107" s="19"/>
      <c r="P107" s="19"/>
      <c r="Q107" s="19"/>
      <c r="R107" s="19"/>
      <c r="S107" s="19"/>
      <c r="T107" s="19"/>
      <c r="U107" s="19"/>
      <c r="V107" s="19"/>
      <c r="W107" s="19"/>
      <c r="X107" s="19"/>
      <c r="Y107" s="19"/>
      <c r="Z107" s="19"/>
      <c r="AA107" s="19"/>
      <c r="AB107" s="19"/>
    </row>
  </sheetData>
  <printOptions/>
  <pageMargins left="0.75" right="0.75" top="1" bottom="1" header="0.511811024" footer="0.511811024"/>
  <pageSetup horizontalDpi="360" verticalDpi="360" orientation="portrait" paperSize="9" r:id="rId2"/>
  <headerFooter alignWithMargins="0">
    <oddHeader>&amp;C&amp;A</oddHeader>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Xavier Bros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Bros</dc:creator>
  <cp:keywords/>
  <dc:description/>
  <cp:lastModifiedBy>Xavier Bros</cp:lastModifiedBy>
  <cp:lastPrinted>2002-10-13T16:44:53Z</cp:lastPrinted>
  <dcterms:created xsi:type="dcterms:W3CDTF">2001-04-21T16:10:53Z</dcterms:created>
  <dcterms:modified xsi:type="dcterms:W3CDTF">2002-10-13T16:46:56Z</dcterms:modified>
  <cp:category/>
  <cp:version/>
  <cp:contentType/>
  <cp:contentStatus/>
</cp:coreProperties>
</file>